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82" documentId="13_ncr:1_{F6CB121F-512D-4AA6-A0C1-0FB36C537598}" xr6:coauthVersionLast="47" xr6:coauthVersionMax="47" xr10:uidLastSave="{78DA8EBC-D83C-4CFB-B905-98DBF009605B}"/>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<sst xmlns="http://schemas.openxmlformats.org/spreadsheetml/2006/main" count="180288" uniqueCount="39128">
  <si>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</si>
  <si>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</si>
  <si>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</si>
  <si>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</si>
  <si>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</si>
  <si>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</si>
  <si>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</si>
  <si>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</si>
  <si>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</si>
  <si>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</si>
  <si>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</si>
  <si>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</si>
  <si>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</si>
  <si>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</si>
  <si>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</si>
  <si>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</si>
  <si>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</si>
  <si>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</si>
  <si>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</si>
  <si>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</si>
  <si>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</si>
  <si>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</si>
  <si>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</si>
  <si>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</si>
  <si>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</si>
  <si>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</si>
  <si>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</si>
  <si>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</si>
  <si>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</si>
  <si>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</si>
  <si>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</si>
  <si>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</si>
  <si>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</si>
  <si>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</si>
  <si>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</si>
  <si>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</si>
  <si>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</si>
  <si>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</si>
  <si>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</si>
  <si>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</si>
  <si>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</si>
  <si>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</si>
  <si>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</si>
  <si>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</si>
  <si>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</si>
  <si>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</si>
  <si>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</si>
  <si>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</si>
  <si>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</si>
  <si>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</si>
  <si>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</si>
  <si>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</si>
  <si>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</si>
  <si>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</si>
  <si>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</si>
  <si>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</si>
  <si>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</si>
  <si>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</si>
  <si>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</si>
  <si>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</si>
  <si>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</si>
  <si>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</si>
  <si>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</si>
  <si>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</si>
  <si>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</si>
  <si>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</si>
  <si>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</si>
  <si>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</si>
  <si>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</si>
  <si>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</si>
  <si>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</si>
  <si>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</si>
  <si>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</si>
  <si>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</si>
  <si>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</si>
  <si>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</si>
  <si>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</si>
  <si>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</si>
  <si>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</si>
  <si>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</si>
  <si>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</si>
  <si>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</si>
  <si>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</si>
  <si>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</si>
  <si>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</si>
  <si>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</si>
  <si>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</si>
  <si>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</si>
  <si>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</si>
  <si>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</si>
  <si>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</si>
  <si>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</si>
  <si>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</si>
  <si>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</si>
  <si>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</si>
  <si>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</si>
  <si>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</si>
  <si>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</si>
  <si>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</si>
  <si>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</si>
  <si>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</si>
  <si>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</si>
  <si>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</si>
  <si>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</si>
  <si>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</si>
  <si>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</si>
  <si>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</si>
  <si>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</si>
  <si>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</si>
  <si>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</si>
  <si>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</si>
  <si>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</si>
  <si>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</si>
  <si>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</si>
  <si>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</si>
  <si>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</si>
  <si>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</si>
  <si>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</si>
  <si>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</si>
  <si>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</si>
  <si>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</si>
  <si>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</si>
  <si>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</si>
  <si>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</si>
  <si>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</si>
  <si>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</si>
  <si>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</si>
  <si>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</si>
  <si>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</si>
  <si>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</si>
  <si>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</si>
  <si>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</si>
  <si>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</si>
  <si>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</si>
  <si>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</si>
  <si>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</si>
  <si>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</si>
  <si>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</si>
  <si>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</si>
  <si>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</si>
  <si>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</si>
  <si>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</si>
  <si>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</si>
  <si>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</si>
  <si>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</si>
  <si>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</si>
  <si>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</si>
  <si>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</si>
  <si>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</si>
  <si>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</si>
  <si>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</si>
  <si>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</si>
  <si>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</si>
  <si>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</si>
  <si>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</si>
  <si>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</si>
  <si>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</si>
  <si>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</si>
  <si>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</si>
  <si>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</si>
  <si>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</si>
  <si>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</si>
  <si>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</si>
  <si>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</si>
  <si>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</si>
  <si>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</si>
  <si>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</si>
  <si>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</si>
  <si>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</si>
  <si>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</si>
  <si>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</si>
  <si>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</si>
  <si>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</si>
  <si>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</si>
  <si>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</si>
  <si>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</si>
  <si>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</si>
  <si>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</si>
  <si>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</si>
  <si>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</si>
  <si>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</si>
  <si>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</si>
  <si>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</si>
  <si>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</si>
  <si>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</si>
  <si>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</si>
  <si>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</si>
  <si>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</si>
  <si>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</si>
  <si>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</si>
  <si>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</si>
  <si>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</si>
  <si>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</si>
  <si>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</si>
  <si>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</si>
  <si>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</si>
  <si>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</si>
  <si>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</si>
  <si>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</si>
  <si>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</si>
  <si>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</si>
  <si>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</si>
  <si>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</si>
  <si>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</si>
  <si>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</si>
  <si>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</si>
  <si>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</si>
  <si>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</si>
  <si>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</si>
  <si>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</si>
  <si>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</si>
  <si>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</si>
  <si>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</si>
  <si>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</si>
  <si>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</si>
  <si>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</si>
  <si>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</si>
  <si>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</si>
  <si>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</si>
  <si>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</si>
  <si>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</si>
  <si>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</si>
  <si>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</si>
  <si>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</si>
  <si>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</si>
  <si>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</si>
  <si>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</si>
  <si>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</si>
  <si>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</si>
  <si>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</si>
  <si>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</si>
  <si>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</si>
  <si>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</si>
  <si>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</si>
  <si>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</si>
  <si>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</si>
  <si>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</si>
  <si>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</si>
  <si>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</si>
  <si>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</si>
  <si>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</si>
  <si>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</si>
  <si>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</si>
  <si>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</si>
  <si>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</si>
  <si>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</si>
  <si>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</si>
  <si>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</si>
  <si>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</si>
  <si>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</si>
  <si>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</si>
  <si>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</si>
  <si>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</si>
  <si>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</si>
  <si>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</si>
  <si>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</si>
  <si>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</si>
  <si>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</si>
  <si>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</si>
  <si>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</si>
  <si>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</si>
  <si>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</si>
  <si>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</si>
  <si>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</si>
  <si>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</si>
  <si>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</si>
  <si>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</si>
  <si>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</si>
  <si>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</si>
  <si>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</si>
  <si>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</si>
  <si>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</si>
  <si>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</si>
  <si>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</si>
  <si>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</si>
  <si>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</si>
  <si>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</si>
  <si>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</si>
  <si>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</si>
  <si>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</si>
  <si>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</si>
  <si>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</si>
  <si>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</si>
  <si>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</si>
  <si>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</si>
  <si>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</si>
  <si>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</si>
  <si>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</si>
  <si>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</si>
  <si>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</si>
  <si>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</si>
  <si>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</si>
  <si>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</si>
  <si>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</si>
  <si>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</si>
  <si>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</si>
  <si>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</si>
  <si>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</si>
  <si>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</si>
  <si>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</si>
  <si>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</si>
  <si>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</si>
  <si>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</si>
  <si>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</si>
  <si>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</si>
  <si>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</si>
  <si>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</si>
  <si>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</si>
  <si>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</si>
  <si>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</si>
  <si>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</si>
  <si>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</si>
  <si>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</si>
  <si>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</si>
  <si>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</si>
  <si>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</si>
  <si>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</si>
  <si>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</si>
  <si>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</si>
  <si>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</si>
  <si>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</si>
  <si>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</si>
  <si>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</si>
  <si>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</si>
  <si>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</si>
  <si>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</si>
  <si>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</si>
  <si>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</si>
  <si>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</si>
  <si>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</si>
  <si>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</si>
  <si>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</si>
  <si>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</si>
  <si>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</si>
  <si>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</si>
  <si>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</si>
  <si>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</si>
  <si>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</si>
  <si>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</si>
  <si>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</si>
  <si>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</si>
  <si>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</si>
  <si>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</si>
  <si>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</si>
  <si>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</si>
  <si>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</si>
  <si>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</si>
  <si>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</si>
  <si>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</si>
  <si>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</si>
  <si>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</si>
  <si>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</si>
  <si>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</si>
  <si>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</si>
  <si>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</si>
  <si>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</si>
  <si>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</si>
  <si>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</si>
  <si>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</si>
  <si>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</si>
  <si>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</si>
  <si>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</si>
  <si>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</si>
  <si>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</si>
  <si>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</si>
  <si>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</si>
  <si>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</si>
  <si>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</si>
  <si>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</si>
  <si>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</si>
  <si>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</si>
  <si>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</si>
  <si>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</si>
  <si>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</si>
  <si>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</si>
  <si>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</si>
  <si>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</si>
  <si>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</si>
  <si>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</si>
  <si>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</si>
  <si>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</si>
  <si>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</si>
  <si>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</si>
  <si>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</si>
  <si>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</si>
  <si>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</si>
  <si>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</si>
  <si>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</si>
  <si>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</si>
  <si>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</si>
  <si>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</si>
  <si>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</si>
  <si>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</si>
  <si>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</si>
  <si>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</si>
  <si>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</si>
  <si>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</si>
  <si>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</si>
  <si>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</si>
  <si>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</si>
  <si>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</si>
  <si>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</si>
  <si>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</si>
  <si>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</si>
  <si>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</si>
  <si>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</si>
  <si>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</si>
  <si>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</si>
  <si>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</si>
  <si>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</si>
  <si>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</si>
  <si>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</si>
  <si>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</si>
  <si>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</si>
  <si>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</si>
  <si>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</si>
  <si>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</si>
  <si>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</si>
  <si>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</si>
  <si>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</si>
  <si>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</si>
  <si>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</si>
  <si>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</si>
  <si>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</si>
  <si>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</si>
  <si>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</si>
  <si>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</si>
  <si>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</si>
  <si>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</si>
  <si>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</si>
  <si>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</si>
  <si>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</si>
  <si>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</si>
  <si>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</si>
  <si>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</si>
  <si>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</si>
  <si>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</si>
  <si>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</si>
  <si>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</si>
  <si>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</si>
  <si>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</si>
  <si>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</si>
  <si>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</si>
  <si>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</si>
  <si>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</si>
  <si>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</si>
  <si>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</si>
  <si>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</si>
  <si>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</si>
  <si>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</si>
  <si>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</si>
  <si>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</si>
  <si>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</si>
  <si>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</si>
  <si>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</si>
  <si>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</si>
  <si>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</si>
  <si>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</si>
  <si>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</si>
  <si>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</si>
  <si>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</si>
  <si>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</si>
  <si>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</si>
  <si>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</si>
  <si>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</si>
  <si>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</si>
  <si>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</si>
  <si>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</si>
  <si>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</si>
  <si>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</si>
  <si>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</si>
  <si>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</si>
  <si>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</si>
  <si>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</si>
  <si>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</si>
  <si>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</si>
  <si>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</si>
  <si>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</si>
  <si>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</si>
  <si>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</si>
  <si>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</si>
  <si>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</si>
  <si>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</si>
  <si>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</si>
  <si>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</si>
  <si>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</si>
  <si>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</si>
  <si>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</si>
  <si>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</si>
  <si>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</si>
  <si>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</si>
  <si>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</si>
  <si>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</si>
  <si>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</si>
  <si>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</si>
  <si>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</si>
  <si>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</si>
  <si>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</si>
  <si>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</si>
  <si>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</si>
  <si>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</si>
  <si>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</si>
  <si>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</si>
  <si>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</si>
  <si>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</si>
  <si>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</si>
  <si>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</si>
  <si>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</si>
  <si>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</si>
  <si>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</si>
  <si>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</si>
  <si>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</si>
  <si>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</si>
  <si>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</si>
  <si>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</si>
  <si>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</si>
  <si>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</si>
  <si>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</si>
  <si>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</si>
  <si>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</si>
  <si>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</si>
  <si>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</si>
  <si>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</si>
  <si>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</si>
  <si>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</si>
  <si>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</si>
  <si>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</si>
  <si>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</si>
  <si>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</si>
  <si>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</si>
  <si>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</si>
  <si>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</si>
  <si>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</si>
  <si>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</si>
  <si>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</si>
  <si>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</si>
  <si>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</si>
  <si>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</si>
  <si>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</si>
  <si>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</si>
  <si>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</si>
  <si>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</si>
  <si>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</si>
  <si>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</si>
  <si>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</si>
  <si>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</si>
  <si>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</si>
  <si>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</si>
  <si>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</si>
  <si>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</si>
  <si>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</si>
  <si>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</si>
  <si>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</si>
  <si>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</si>
  <si>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</si>
  <si>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</si>
  <si>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</si>
  <si>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</si>
  <si>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</si>
  <si>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</si>
  <si>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</si>
  <si>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</si>
  <si>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</si>
  <si>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</si>
  <si>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</si>
  <si>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</si>
  <si>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</si>
  <si>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</si>
  <si>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</si>
  <si>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</si>
  <si>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</si>
  <si>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</si>
  <si>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</si>
  <si>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</si>
  <si>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</si>
  <si>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</si>
  <si>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</si>
  <si>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</si>
  <si>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</si>
  <si>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</si>
  <si>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</si>
  <si>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</si>
  <si>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</si>
  <si>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</si>
  <si>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</si>
  <si>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</si>
  <si>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</si>
  <si>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</si>
  <si>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</si>
  <si>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</si>
  <si>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</si>
  <si>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</si>
  <si>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</si>
  <si>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</si>
  <si>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</si>
  <si>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</si>
  <si>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</si>
  <si>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</si>
  <si>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</si>
  <si>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</si>
  <si>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</si>
  <si>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</si>
  <si>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</si>
  <si>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</si>
  <si>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</si>
  <si>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</si>
  <si>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</si>
  <si>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</si>
  <si>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</si>
  <si>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</si>
  <si>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</si>
  <si>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</si>
  <si>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</si>
  <si>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</si>
  <si>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</si>
  <si>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</si>
  <si>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</si>
  <si>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</si>
  <si>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</si>
  <si>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</si>
  <si>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</si>
  <si>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</si>
  <si>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</si>
  <si>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</si>
  <si>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</si>
  <si>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</si>
  <si>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</si>
  <si>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</si>
  <si>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</si>
  <si>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</si>
  <si>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</si>
  <si>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</si>
  <si>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</si>
  <si>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</si>
  <si>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</si>
  <si>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</si>
  <si>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</si>
  <si>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</si>
  <si>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</si>
  <si>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</si>
  <si>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</si>
  <si>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</si>
  <si>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</si>
  <si>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</si>
  <si>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</si>
  <si>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</si>
  <si>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</si>
  <si>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</si>
  <si>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</si>
  <si>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</si>
  <si>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</si>
  <si>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</si>
  <si>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</si>
  <si>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</si>
  <si>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</si>
  <si>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</si>
  <si>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</si>
  <si>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</si>
  <si>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</si>
  <si>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</si>
  <si>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</si>
  <si>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</si>
  <si>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</si>
  <si>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</si>
  <si>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</si>
  <si>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</si>
  <si>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</si>
  <si>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</si>
  <si>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</si>
  <si>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</si>
  <si>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</si>
  <si>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</si>
  <si>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</si>
  <si>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</si>
  <si>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</si>
  <si>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</si>
  <si>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</si>
  <si>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</si>
  <si>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</si>
  <si>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</si>
  <si>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</si>
  <si>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</si>
  <si>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</si>
  <si>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</si>
  <si>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</si>
  <si>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</si>
  <si>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</si>
  <si>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</si>
  <si>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</si>
  <si>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</si>
  <si>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</si>
  <si>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</si>
  <si>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</si>
  <si>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</si>
  <si>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</si>
  <si>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</si>
  <si>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</si>
  <si>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</si>
  <si>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</si>
  <si>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</si>
  <si>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</si>
  <si>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</si>
  <si>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</si>
  <si>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</si>
  <si>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</si>
  <si>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</si>
  <si>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</si>
  <si>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</si>
  <si>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</si>
  <si>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</si>
  <si>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</si>
  <si>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</si>
  <si>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</si>
  <si>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</si>
  <si>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</si>
  <si>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</si>
  <si>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</si>
  <si>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</si>
  <si>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</si>
  <si>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</si>
  <si>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</si>
  <si>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</si>
  <si>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</si>
  <si>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</si>
  <si>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</si>
  <si>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</si>
  <si>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</si>
  <si>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</si>
  <si>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</si>
  <si>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</si>
  <si>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</si>
  <si>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</si>
  <si>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</si>
  <si>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</si>
  <si>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</si>
  <si>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</si>
  <si>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</si>
  <si>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</si>
  <si>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</si>
  <si>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</si>
  <si>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</si>
  <si>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</si>
  <si>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</si>
  <si>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</si>
  <si>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</si>
  <si>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</si>
  <si>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</si>
  <si>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</si>
  <si>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</si>
  <si>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</si>
  <si>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</si>
  <si>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</si>
  <si>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</si>
  <si>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</si>
  <si>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</si>
  <si>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</si>
  <si>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</si>
  <si>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</si>
  <si>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</si>
  <si>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</si>
  <si>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</si>
  <si>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</si>
  <si>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</si>
  <si>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</si>
  <si>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</si>
  <si>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</si>
  <si>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</si>
  <si>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</si>
  <si>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</si>
  <si>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</si>
  <si>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</si>
  <si>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</si>
  <si>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</si>
  <si>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</si>
  <si>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</si>
  <si>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</si>
  <si>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</si>
  <si>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</si>
  <si>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</si>
  <si>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</si>
  <si>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</si>
  <si>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</si>
  <si>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</si>
  <si>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</si>
  <si>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</si>
  <si>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</si>
  <si>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</si>
  <si>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</si>
  <si>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</si>
  <si>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</si>
  <si>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</si>
  <si>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</si>
  <si>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</si>
  <si>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</si>
  <si>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</si>
  <si>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</si>
  <si>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</si>
  <si>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</si>
  <si>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</si>
  <si>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</si>
  <si>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</si>
  <si>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</si>
  <si>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</si>
  <si>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</si>
  <si>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</si>
  <si>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</si>
  <si>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</si>
  <si>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</si>
  <si>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</si>
  <si>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</si>
  <si>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</si>
  <si>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</si>
  <si>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</si>
  <si>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</si>
  <si>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</si>
  <si>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</si>
  <si>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</si>
  <si>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</si>
  <si>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</si>
  <si>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</si>
  <si>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</si>
  <si>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</si>
  <si>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</si>
  <si>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</si>
  <si>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</si>
  <si>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</si>
  <si>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</si>
  <si>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</si>
  <si>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</si>
  <si>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</si>
  <si>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</si>
  <si>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</si>
  <si>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</si>
  <si>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</si>
  <si>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</si>
  <si>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</si>
  <si>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</si>
  <si>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</si>
  <si>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</si>
  <si>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</si>
  <si>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</si>
  <si>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</si>
  <si>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</si>
  <si>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</si>
  <si>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</si>
  <si>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</si>
  <si>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</si>
  <si>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</si>
  <si>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</si>
  <si>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</si>
  <si>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</si>
  <si>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</si>
  <si>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</si>
  <si>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</si>
  <si>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</si>
  <si>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</si>
  <si>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</si>
  <si>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</si>
  <si>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</si>
  <si>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</si>
  <si>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</si>
  <si>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</si>
  <si>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</si>
  <si>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</si>
  <si>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</si>
  <si>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</si>
  <si>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</si>
  <si>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</si>
  <si>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</si>
  <si>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</si>
  <si>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</si>
  <si>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</si>
  <si>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</si>
  <si>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</si>
  <si>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</si>
  <si>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</si>
  <si>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</si>
  <si>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</si>
  <si>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</si>
  <si>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</si>
  <si>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</si>
  <si>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</si>
  <si>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</si>
  <si>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</si>
  <si>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</si>
  <si>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</si>
  <si>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</si>
  <si>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</si>
  <si>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</si>
  <si>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</si>
  <si>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</si>
  <si>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</si>
  <si>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</si>
  <si>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</si>
  <si>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</si>
  <si>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</si>
  <si>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</si>
  <si>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</si>
  <si>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</si>
  <si>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</si>
  <si>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</si>
  <si>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</si>
  <si>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</si>
  <si>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</si>
  <si>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</si>
  <si>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</si>
  <si>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</si>
  <si>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</si>
  <si>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</si>
  <si>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</si>
  <si>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</si>
  <si>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</si>
  <si>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</si>
  <si>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</si>
  <si>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</si>
  <si>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</si>
  <si>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</si>
  <si>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</si>
  <si>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</si>
  <si>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</si>
  <si>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</si>
  <si>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</si>
  <si>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</si>
  <si>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</si>
  <si>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</si>
  <si>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</si>
  <si>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</si>
  <si>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</si>
  <si>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</si>
  <si>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</si>
  <si>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</si>
  <si>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</si>
  <si>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</si>
  <si>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</si>
  <si>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</si>
  <si>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</si>
  <si>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</si>
  <si>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</si>
  <si>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</si>
  <si>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</si>
  <si>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</si>
  <si>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</si>
  <si>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</si>
  <si>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</si>
  <si>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</si>
  <si>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</si>
  <si>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</si>
  <si>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</si>
  <si>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</si>
  <si>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</si>
  <si>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</si>
  <si>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</si>
  <si>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</si>
  <si>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</si>
  <si>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</si>
  <si>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</si>
  <si>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</si>
  <si>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</si>
  <si>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</si>
  <si>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</si>
  <si>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</si>
  <si>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</si>
  <si>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</si>
  <si>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</si>
  <si>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</si>
  <si>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</si>
  <si>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</si>
  <si>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</si>
  <si>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</si>
  <si>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</si>
  <si>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</si>
  <si>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</si>
  <si>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</si>
  <si>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</si>
  <si>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</si>
  <si>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</si>
  <si>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</si>
  <si>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</si>
  <si>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</si>
  <si>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</si>
  <si>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</si>
  <si>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</si>
  <si>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</si>
  <si>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</si>
  <si>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</si>
  <si>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</si>
  <si>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</si>
  <si>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</si>
  <si>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</si>
  <si>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</si>
  <si>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</si>
  <si>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</si>
  <si>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</si>
  <si>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</si>
  <si>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</si>
  <si>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</si>
  <si>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</si>
  <si>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</si>
  <si>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</si>
  <si>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</si>
  <si>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</si>
  <si>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</si>
  <si>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</si>
  <si>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</si>
  <si>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</si>
  <si>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</si>
  <si>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</si>
  <si>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</si>
  <si>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</si>
  <si>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</si>
  <si>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</si>
  <si>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</si>
  <si>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</si>
  <si>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</si>
  <si>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</si>
  <si>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</si>
  <si>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</si>
  <si>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</si>
  <si>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</si>
  <si>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</si>
  <si>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</si>
  <si>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</si>
  <si>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</si>
  <si>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</si>
  <si>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</si>
  <si>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</si>
  <si>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</si>
  <si>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</si>
  <si>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</si>
  <si>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</si>
  <si>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</si>
  <si>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</si>
  <si>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</si>
  <si>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</si>
  <si>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</si>
  <si>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</si>
  <si>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</si>
  <si>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</si>
  <si>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</si>
  <si>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</si>
  <si>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</si>
  <si>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</si>
  <si>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</si>
  <si>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</si>
  <si>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</si>
  <si>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</si>
  <si>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</si>
  <si>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</si>
  <si>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</si>
  <si>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</si>
  <si>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</si>
  <si>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</si>
  <si>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</si>
  <si>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</si>
  <si>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</si>
  <si>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</si>
  <si>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</si>
  <si>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</si>
  <si>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</si>
  <si>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</si>
  <si>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</si>
  <si>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</si>
  <si>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</si>
  <si>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</si>
  <si>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</si>
  <si>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</si>
  <si>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</si>
  <si>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</si>
  <si>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</si>
  <si>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</si>
  <si>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</si>
  <si>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</si>
  <si>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</si>
  <si>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</si>
  <si>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</si>
  <si>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</si>
  <si>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</si>
  <si>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</si>
  <si>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</si>
  <si>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</si>
  <si>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</si>
  <si>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</si>
  <si>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</si>
  <si>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</si>
  <si>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</si>
  <si>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</si>
  <si>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</si>
  <si>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</si>
  <si>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</si>
  <si>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</si>
  <si>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</si>
  <si>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</si>
  <si>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</si>
  <si>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</si>
  <si>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</si>
  <si>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</si>
  <si>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</si>
  <si>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</si>
  <si>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</si>
  <si>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</si>
  <si>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</si>
  <si>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</si>
  <si>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</si>
  <si>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</si>
  <si>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</si>
  <si>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</si>
  <si>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</si>
  <si>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</si>
  <si>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</si>
  <si>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</si>
  <si>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</si>
  <si>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</si>
  <si>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</si>
  <si>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</si>
  <si>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</si>
  <si>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</si>
  <si>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</si>
  <si>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</si>
  <si>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</si>
  <si>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</si>
  <si>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</si>
  <si>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</si>
  <si>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</si>
  <si>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</si>
  <si>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</si>
  <si>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</si>
  <si>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</si>
  <si>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</si>
  <si>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</si>
  <si>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</si>
  <si>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</si>
  <si>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</si>
  <si>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</si>
  <si>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</si>
  <si>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</si>
  <si>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</si>
  <si>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</si>
  <si>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</si>
  <si>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</si>
  <si>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</si>
  <si>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</si>
  <si>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</si>
  <si>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</si>
  <si>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</si>
  <si>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</si>
  <si>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</si>
  <si>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</si>
  <si>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</si>
  <si>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</si>
  <si>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</si>
  <si>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</si>
  <si>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</si>
  <si>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</si>
  <si>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</si>
  <si>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</si>
  <si>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</si>
  <si>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</si>
  <si>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</si>
  <si>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</si>
  <si>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</si>
  <si>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</si>
  <si>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</si>
  <si>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</si>
  <si>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</si>
  <si>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</si>
  <si>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</si>
  <si>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</si>
  <si>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</si>
  <si>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</si>
  <si>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</si>
  <si>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</si>
  <si>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</si>
  <si>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</si>
  <si>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</si>
  <si>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</si>
  <si>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</si>
  <si>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</si>
  <si>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</si>
  <si>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</si>
  <si>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</si>
  <si>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</si>
  <si>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</si>
  <si>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</si>
  <si>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</si>
  <si>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</si>
  <si>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</si>
  <si>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</si>
  <si>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</si>
  <si>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</si>
  <si>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</si>
  <si>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</si>
  <si>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</si>
  <si>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</si>
  <si>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</si>
  <si>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</si>
  <si>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</si>
  <si>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</si>
  <si>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</si>
  <si>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</si>
  <si>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</si>
  <si>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</si>
  <si>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</si>
  <si>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</si>
  <si>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</si>
  <si>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</si>
  <si>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</si>
  <si>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</si>
  <si>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</si>
  <si>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</si>
  <si>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</si>
  <si>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</si>
  <si>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</si>
  <si>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</si>
  <si>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</si>
  <si>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</si>
  <si>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</si>
  <si>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</si>
  <si>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</si>
  <si>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</si>
  <si>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</si>
  <si>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</si>
  <si>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</si>
  <si>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</si>
  <si>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</si>
  <si>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</si>
  <si>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</si>
  <si>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</si>
  <si>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</si>
  <si>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</si>
  <si>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</si>
  <si>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</si>
  <si>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</si>
  <si>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</si>
  <si>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</si>
  <si>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</si>
  <si>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</si>
  <si>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</si>
  <si>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</si>
  <si>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</si>
  <si>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</si>
  <si>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</si>
  <si>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</si>
  <si>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</si>
  <si>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</si>
  <si>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</si>
  <si>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</si>
  <si>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</si>
  <si>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</si>
  <si>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</si>
  <si>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</si>
  <si>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</si>
  <si>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</si>
  <si>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</si>
  <si>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</si>
  <si>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</si>
  <si>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</si>
  <si>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</si>
  <si>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</si>
  <si>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</si>
  <si>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</si>
  <si>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</si>
  <si>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</si>
  <si>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</si>
  <si>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</si>
  <si>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</si>
  <si>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</si>
  <si>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</si>
  <si>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</si>
  <si>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</si>
  <si>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</si>
  <si>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</si>
  <si>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</si>
  <si>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</si>
  <si>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</si>
  <si>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</si>
  <si>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</si>
  <si>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</si>
  <si>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</si>
  <si>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</si>
  <si>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</si>
  <si>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</si>
  <si>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</si>
  <si>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</si>
  <si>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</si>
  <si>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</si>
  <si>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</si>
  <si>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</si>
  <si>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</si>
  <si>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</si>
  <si>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</si>
  <si>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</si>
  <si>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</si>
  <si>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</si>
  <si>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</si>
  <si>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</si>
  <si>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</si>
  <si>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</si>
  <si>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</si>
  <si>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</si>
  <si>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</si>
  <si>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</si>
  <si>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</si>
  <si>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</si>
  <si>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</si>
  <si>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</si>
  <si>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</si>
  <si>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</si>
  <si>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</si>
  <si>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</si>
  <si>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</si>
  <si>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</si>
  <si>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</si>
  <si>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</si>
  <si>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</si>
  <si>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</si>
  <si>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</si>
  <si>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</si>
  <si>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</si>
  <si>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</si>
  <si>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</si>
  <si>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</si>
  <si>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</si>
  <si>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</si>
  <si>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</si>
  <si>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</si>
  <si>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</si>
  <si>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</si>
  <si>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</si>
  <si>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</si>
  <si>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</si>
  <si>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</si>
  <si>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</si>
  <si>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</si>
  <si>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</si>
  <si>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</si>
  <si>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</si>
  <si>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</si>
  <si>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</si>
  <si>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</si>
  <si>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</si>
  <si>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</si>
  <si>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</si>
  <si>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</si>
  <si>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</si>
  <si>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</si>
  <si>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</si>
  <si>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</si>
  <si>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</si>
  <si>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</si>
  <si>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</si>
  <si>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</si>
  <si>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</si>
  <si>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</si>
  <si>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</si>
  <si>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</si>
  <si>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</si>
  <si>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</si>
  <si>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</si>
  <si>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</si>
  <si>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</si>
  <si>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</si>
  <si>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</si>
  <si>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</si>
  <si>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</si>
  <si>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</si>
  <si>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</si>
  <si>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</si>
  <si>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</si>
  <si>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</si>
  <si>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</si>
  <si>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</si>
  <si>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</si>
  <si>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</si>
  <si>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</si>
  <si>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</si>
  <si>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</si>
  <si>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</si>
  <si>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</si>
  <si>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</si>
  <si>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</si>
  <si>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</si>
  <si>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</si>
  <si>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</si>
  <si>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</si>
  <si>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</si>
  <si>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</si>
  <si>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</si>
  <si>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</si>
  <si>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</si>
  <si>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</si>
  <si>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</si>
  <si>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</si>
  <si>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</si>
  <si>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</si>
  <si>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</si>
  <si>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</si>
  <si>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</si>
  <si>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</si>
  <si>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</si>
  <si>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</si>
  <si>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</si>
  <si>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</si>
  <si>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</si>
  <si>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</si>
  <si>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</si>
  <si>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</si>
  <si>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</si>
  <si>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</si>
  <si>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</si>
  <si>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</si>
  <si>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</si>
  <si>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</si>
  <si>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</si>
  <si>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</si>
  <si>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</si>
  <si>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</si>
  <si>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</si>
  <si>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</si>
  <si>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</si>
  <si>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</si>
  <si>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</si>
  <si>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</si>
  <si>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</si>
  <si>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</si>
  <si>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</si>
  <si>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</si>
  <si>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</si>
  <si>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</si>
  <si>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</si>
  <si>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</si>
  <si>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</si>
  <si>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</si>
  <si>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</si>
  <si>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</si>
  <si>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</si>
  <si>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</si>
  <si>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</si>
  <si>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</si>
  <si>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</si>
  <si>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</si>
  <si>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</si>
  <si>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</si>
  <si>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</si>
  <si>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</si>
  <si>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</si>
  <si>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</si>
  <si>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</si>
  <si>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</si>
  <si>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</si>
  <si>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</si>
  <si>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</si>
  <si>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</si>
  <si>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</si>
  <si>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</si>
  <si>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</si>
  <si>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</si>
  <si>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</si>
  <si>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</si>
  <si>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</si>
  <si>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</si>
  <si>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</si>
  <si>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</si>
  <si>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</si>
  <si>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</si>
  <si>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</si>
  <si>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</si>
  <si>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</si>
  <si>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</si>
  <si>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</si>
  <si>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</si>
  <si>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</si>
  <si>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</si>
  <si>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</si>
  <si>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</si>
  <si>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</si>
  <si>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</si>
  <si>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</si>
  <si>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</si>
  <si>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</si>
  <si>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</si>
  <si>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</si>
  <si>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</si>
  <si>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</si>
  <si>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</si>
  <si>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</si>
  <si>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</si>
  <si>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</si>
  <si>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</si>
  <si>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</si>
  <si>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</si>
  <si>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</si>
  <si>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</si>
  <si>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</si>
  <si>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</si>
  <si>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</si>
  <si>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</si>
  <si>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</si>
  <si>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</si>
  <si>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</si>
  <si>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</si>
  <si>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</si>
  <si>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</si>
  <si>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</si>
  <si>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</si>
  <si>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</si>
  <si>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</si>
  <si>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</si>
  <si>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</si>
  <si>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</si>
  <si>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</si>
  <si>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</si>
  <si>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</si>
  <si>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</si>
  <si>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</si>
  <si>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</si>
  <si>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</si>
  <si>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</si>
  <si>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</si>
  <si>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</si>
  <si>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</si>
  <si>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</si>
  <si>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</si>
  <si>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</si>
  <si>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</si>
  <si>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</si>
  <si>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</si>
  <si>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</si>
  <si>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</si>
  <si>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</si>
  <si>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</si>
  <si>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</si>
  <si>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</si>
  <si>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</si>
  <si>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</si>
  <si>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</si>
  <si>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</si>
  <si>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</si>
  <si>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</si>
  <si>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</si>
  <si>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</si>
  <si>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</si>
  <si>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</si>
  <si>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</si>
  <si>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</si>
  <si>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</si>
  <si>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</si>
  <si>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</si>
  <si>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</si>
  <si>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</si>
  <si>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</si>
  <si>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</si>
  <si>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</si>
  <si>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</si>
  <si>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</si>
  <si>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</si>
  <si>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</si>
  <si>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</si>
  <si>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</si>
  <si>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</si>
  <si>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</si>
  <si>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</si>
  <si>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</si>
  <si>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</si>
  <si>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</si>
  <si>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</si>
  <si>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</si>
  <si>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</si>
  <si>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</si>
  <si>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</si>
  <si>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</si>
  <si>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</si>
  <si>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</si>
  <si>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</si>
  <si>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</si>
  <si>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</si>
  <si>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</si>
  <si>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</si>
  <si>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</si>
  <si>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</si>
  <si>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</si>
  <si>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</si>
  <si>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</si>
  <si>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</si>
  <si>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</si>
  <si>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</si>
  <si>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</si>
  <si>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</si>
  <si>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</si>
  <si>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</si>
  <si>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</si>
  <si>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</si>
  <si>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</si>
  <si>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</si>
  <si>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</si>
  <si>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</si>
  <si>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</si>
  <si>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</si>
  <si>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</si>
  <si>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</si>
  <si>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</si>
  <si>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</si>
  <si>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</si>
  <si>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</si>
  <si>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</si>
  <si>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</si>
  <si>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</si>
  <si>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</si>
  <si>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</si>
  <si>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</si>
  <si>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</si>
  <si>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</si>
  <si>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</si>
  <si>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</si>
  <si>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</si>
  <si>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</si>
  <si>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</si>
  <si>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</si>
  <si>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</si>
  <si>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</si>
  <si>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</si>
  <si>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</si>
  <si>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</si>
  <si>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</si>
  <si>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</si>
  <si>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</si>
  <si>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</si>
  <si>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</si>
  <si>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</si>
  <si>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</si>
  <si>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</si>
  <si>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</si>
  <si>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</si>
  <si>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</si>
  <si>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</si>
  <si>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</si>
  <si>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</si>
  <si>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</si>
  <si>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</si>
  <si>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</si>
  <si>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</si>
  <si>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</si>
  <si>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</si>
  <si>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</si>
  <si>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</si>
  <si>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</si>
  <si>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</si>
  <si>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</si>
  <si>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</si>
  <si>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</si>
  <si>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</si>
  <si>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</si>
  <si>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</si>
  <si>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</si>
  <si>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</si>
  <si>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</si>
  <si>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</si>
  <si>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</si>
  <si>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</si>
  <si>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</si>
  <si>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</si>
  <si>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</si>
  <si>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</si>
  <si>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</si>
  <si>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</si>
  <si>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</si>
  <si>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</si>
  <si>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</si>
  <si>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</si>
  <si>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</si>
  <si>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</si>
  <si>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</si>
  <si>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</si>
  <si>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</si>
  <si>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</si>
  <si>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</si>
  <si>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</si>
  <si>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</si>
  <si>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</si>
  <si>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</si>
  <si>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</si>
  <si>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</si>
  <si>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</si>
  <si>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</si>
  <si>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</si>
  <si>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</si>
  <si>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</si>
  <si>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</si>
  <si>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</si>
  <si>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</si>
  <si>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</si>
  <si>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</si>
  <si>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</si>
  <si>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</si>
  <si>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</si>
  <si>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</si>
  <si>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</si>
  <si>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</si>
  <si>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</si>
  <si>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</si>
  <si>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</si>
  <si>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</si>
  <si>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</si>
  <si>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</si>
  <si>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</si>
  <si>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</si>
  <si>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</si>
  <si>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</si>
  <si>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</si>
  <si>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</si>
  <si>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</si>
  <si>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</si>
  <si>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</si>
  <si>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</si>
  <si>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</si>
  <si>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</si>
  <si>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</si>
  <si>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</si>
  <si>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</si>
  <si>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</si>
  <si>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</si>
  <si>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</si>
  <si>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</si>
  <si>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</si>
  <si>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</si>
  <si>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</si>
  <si>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</si>
  <si>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</si>
  <si>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</si>
  <si>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</si>
  <si>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</si>
  <si>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</si>
  <si>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</si>
  <si>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</si>
  <si>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</si>
  <si>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</si>
  <si>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</si>
  <si>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</si>
  <si>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</si>
  <si>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</si>
  <si>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</si>
  <si>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</si>
  <si>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</si>
  <si>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</si>
  <si>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</si>
  <si>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</si>
  <si>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</si>
  <si>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</si>
  <si>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</si>
  <si>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</si>
  <si>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</si>
  <si>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</si>
  <si>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</si>
  <si>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</si>
  <si>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</si>
  <si>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</si>
  <si>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</si>
  <si>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</si>
  <si>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</si>
  <si>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</si>
  <si>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</si>
  <si>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</si>
  <si>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</si>
  <si>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</si>
  <si>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</si>
  <si>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</si>
  <si>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</si>
  <si>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</si>
  <si>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</si>
  <si>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</si>
  <si>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</si>
  <si>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</si>
  <si>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</si>
  <si>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</si>
  <si>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</si>
  <si>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</si>
  <si>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</si>
  <si>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</si>
  <si>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</si>
  <si>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</si>
  <si>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</si>
  <si>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</si>
  <si>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</si>
  <si>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</si>
  <si>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</si>
  <si>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</si>
  <si>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</si>
  <si>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</si>
  <si>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</si>
  <si>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</si>
  <si>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</si>
  <si>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</si>
  <si>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</si>
  <si>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</si>
  <si>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</si>
  <si>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</si>
  <si>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</si>
  <si>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</si>
  <si>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</si>
  <si>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</si>
  <si>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</si>
  <si>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</si>
  <si>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</si>
  <si>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</si>
  <si>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</si>
  <si>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</si>
  <si>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</si>
  <si>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</si>
  <si>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</si>
  <si>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</si>
  <si>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</si>
  <si>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</si>
  <si>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</si>
  <si>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</si>
  <si>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</si>
  <si>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</si>
  <si>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</si>
  <si>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</si>
  <si>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</si>
  <si>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</si>
  <si>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</si>
  <si>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</si>
  <si>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</si>
  <si>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</si>
  <si>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</si>
  <si>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</si>
  <si>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</si>
  <si>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</si>
  <si>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</si>
  <si>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</si>
  <si>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</si>
  <si>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</si>
  <si>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</si>
  <si>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</si>
  <si>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</si>
  <si>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</si>
  <si>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</si>
  <si>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</si>
  <si>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</si>
  <si>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</si>
  <si>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</si>
  <si>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</si>
  <si>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</si>
  <si>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</si>
  <si>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</si>
  <si>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</si>
  <si>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</si>
  <si>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</si>
  <si>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</si>
  <si>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</si>
  <si>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</si>
  <si>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</si>
  <si>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</si>
  <si>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</si>
  <si>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</si>
  <si>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</si>
  <si>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</si>
  <si>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</si>
  <si>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</si>
  <si>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</si>
  <si>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</si>
  <si>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</si>
  <si>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</si>
  <si>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</si>
  <si>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</si>
  <si>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</si>
  <si>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</si>
  <si>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</si>
  <si>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</si>
  <si>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</si>
  <si>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</si>
  <si>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</si>
  <si>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</si>
  <si>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</si>
  <si>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</si>
  <si>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</si>
  <si>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</si>
  <si>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</si>
  <si>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</si>
  <si>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</si>
  <si>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</si>
  <si>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</si>
  <si>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</si>
  <si>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</si>
  <si>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</si>
  <si>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</si>
  <si>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</si>
  <si>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</si>
  <si>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</si>
  <si>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</si>
  <si>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</si>
  <si>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</si>
  <si>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</si>
  <si>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</si>
  <si>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</si>
  <si>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</si>
  <si>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</si>
  <si>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</si>
  <si>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</si>
  <si>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</si>
  <si>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</si>
  <si>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</si>
  <si>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</si>
  <si>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</si>
  <si>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</si>
  <si>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</si>
  <si>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</si>
  <si>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</si>
  <si>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</si>
  <si>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</si>
  <si>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</si>
  <si>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</si>
  <si>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</si>
  <si>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</si>
  <si>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</si>
  <si>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</si>
  <si>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</si>
  <si>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</si>
  <si>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</si>
  <si>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</si>
  <si>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</si>
  <si>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</si>
  <si>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</si>
  <si>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</si>
  <si>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</si>
  <si>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</si>
  <si>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</si>
  <si>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</si>
  <si>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</si>
  <si>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</si>
  <si>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</si>
  <si>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</si>
  <si>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</si>
  <si>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</si>
  <si>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</si>
  <si>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</si>
  <si>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</si>
  <si>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</si>
  <si>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</si>
  <si>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</si>
  <si>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</si>
  <si>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</si>
  <si>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</si>
  <si>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</si>
  <si>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</si>
  <si>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</si>
  <si>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</si>
  <si>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</si>
  <si>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</si>
  <si>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</si>
  <si>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</si>
  <si>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</si>
  <si>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</si>
  <si>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</si>
  <si>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</si>
  <si>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</si>
  <si>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</si>
  <si>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</si>
  <si>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</si>
  <si>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</si>
  <si>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</si>
  <si>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</si>
  <si>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</si>
  <si>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</si>
  <si>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</si>
  <si>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</si>
  <si>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</si>
  <si>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</si>
  <si>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</si>
  <si>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</si>
  <si>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</si>
  <si>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</si>
  <si>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</si>
  <si>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</si>
  <si>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</si>
  <si>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</si>
  <si>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</si>
  <si>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</si>
  <si>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</si>
  <si>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</si>
  <si>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</si>
  <si>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</si>
  <si>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</si>
  <si>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</si>
  <si>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</si>
  <si>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</si>
  <si>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</si>
  <si>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</si>
  <si>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</si>
  <si>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</si>
  <si>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</si>
  <si>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</si>
  <si>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</si>
  <si>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</si>
  <si>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</si>
  <si>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</si>
  <si>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</si>
  <si>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</si>
  <si>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</si>
  <si>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</si>
  <si>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</si>
  <si>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</si>
  <si>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</si>
  <si>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</si>
  <si>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</si>
  <si>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</si>
  <si>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</si>
  <si>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</si>
  <si>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</si>
  <si>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</si>
  <si>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</si>
  <si>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</si>
  <si>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</si>
  <si>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</si>
  <si>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</si>
  <si>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</si>
  <si>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</si>
  <si>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</si>
  <si>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</si>
  <si>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</si>
  <si>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</si>
  <si>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</si>
  <si>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</si>
  <si>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</si>
  <si>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</si>
  <si>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</si>
  <si>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</si>
  <si>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</si>
  <si>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</si>
  <si>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</si>
  <si>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</si>
  <si>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</si>
  <si>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</si>
  <si>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</si>
  <si>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</si>
  <si>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</si>
  <si>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</si>
  <si>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</si>
  <si>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</si>
  <si>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</si>
  <si>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</si>
  <si>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</si>
  <si>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</si>
  <si>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</si>
  <si>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</si>
  <si>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</si>
  <si>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</si>
  <si>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</si>
  <si>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</si>
  <si>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</si>
  <si>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</si>
  <si>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</si>
  <si>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</si>
  <si>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</si>
  <si>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</si>
  <si>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</si>
  <si>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</si>
  <si>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</si>
  <si>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</si>
  <si>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</si>
  <si>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</si>
  <si>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</si>
  <si>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</si>
  <si>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</si>
  <si>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</si>
  <si>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</si>
  <si>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</si>
  <si>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</si>
  <si>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</si>
  <si>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</si>
  <si>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</si>
  <si>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</si>
  <si>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</si>
  <si>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</si>
  <si>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</si>
  <si>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</si>
  <si>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</si>
  <si>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</si>
  <si>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</si>
  <si>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</si>
  <si>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</si>
  <si>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</si>
  <si>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</si>
  <si>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</si>
  <si>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</si>
  <si>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</si>
  <si>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</si>
  <si>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</si>
  <si>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</si>
  <si>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</si>
  <si>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</si>
  <si>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</si>
  <si>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</si>
  <si>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</si>
  <si>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</si>
  <si>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</si>
  <si>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</si>
  <si>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</si>
  <si>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</si>
  <si>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</si>
  <si>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</si>
  <si>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</si>
  <si>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</si>
  <si>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</si>
  <si>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</si>
  <si>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</si>
  <si>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</si>
  <si>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</si>
  <si>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</si>
  <si>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</si>
  <si>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</si>
  <si>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</si>
  <si>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</si>
  <si>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</si>
  <si>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</si>
  <si>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</si>
  <si>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</si>
  <si>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</si>
  <si>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</si>
  <si>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</si>
  <si>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</si>
  <si>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</si>
  <si>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</si>
  <si>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</si>
  <si>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</si>
  <si>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</si>
  <si>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</si>
  <si>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</si>
  <si>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</si>
  <si>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</si>
  <si>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</si>
  <si>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</si>
  <si>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</si>
  <si>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</si>
  <si>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</si>
  <si>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</si>
  <si>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</si>
  <si>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</si>
  <si>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</si>
  <si>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</si>
  <si>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</si>
  <si>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</si>
  <si>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</si>
  <si>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</si>
  <si>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</si>
  <si>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</si>
  <si>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</si>
  <si>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</si>
  <si>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</si>
  <si>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</si>
  <si>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</si>
  <si>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</si>
  <si>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</si>
  <si>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</si>
  <si>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</si>
  <si>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</si>
  <si>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</si>
  <si>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</si>
  <si>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</si>
  <si>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</si>
  <si>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</si>
  <si>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</si>
  <si>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</si>
  <si>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</si>
  <si>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</si>
  <si>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</si>
  <si>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</si>
  <si>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</si>
  <si>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</si>
  <si>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</si>
  <si>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</si>
  <si>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</si>
  <si>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</si>
  <si>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</si>
  <si>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</si>
  <si>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</si>
  <si>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</si>
  <si>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</si>
  <si>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</si>
  <si>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</si>
  <si>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</si>
  <si>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</si>
  <si>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</si>
  <si>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</si>
  <si>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</si>
  <si>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</si>
  <si>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</si>
  <si>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</si>
  <si>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</si>
  <si>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</si>
  <si>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</si>
  <si>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</si>
  <si>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</si>
  <si>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</si>
  <si>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</si>
  <si>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</si>
  <si>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</si>
  <si>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</si>
  <si>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</si>
  <si>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</si>
  <si>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</si>
  <si>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</si>
  <si>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</si>
  <si>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</si>
  <si>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</si>
  <si>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</si>
  <si>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</si>
  <si>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</si>
  <si>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</si>
  <si>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</si>
  <si>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</si>
  <si>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</si>
  <si>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</si>
  <si>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</si>
  <si>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</si>
  <si>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</si>
  <si>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</si>
  <si>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</si>
  <si>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</si>
  <si>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</si>
  <si>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</si>
  <si>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</si>
  <si>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</si>
  <si>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</si>
  <si>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</si>
  <si>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</si>
  <si>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</si>
  <si>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</si>
  <si>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</si>
  <si>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</si>
  <si>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</si>
  <si>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</si>
  <si>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</si>
  <si>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</si>
  <si>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</si>
  <si>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</si>
  <si>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</si>
  <si>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</si>
  <si>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</si>
  <si>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</si>
  <si>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</si>
  <si>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</si>
  <si>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</si>
  <si>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</si>
  <si>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</si>
  <si>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</si>
  <si>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</si>
  <si>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</si>
  <si>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</si>
  <si>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</si>
  <si>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</si>
  <si>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</si>
  <si>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</si>
  <si>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</si>
  <si>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</si>
  <si>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</si>
  <si>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</si>
  <si>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</si>
  <si>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</si>
  <si>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</si>
  <si>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</si>
  <si>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</si>
  <si>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</si>
  <si>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</si>
  <si>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</si>
  <si>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</si>
  <si>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</si>
  <si>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</si>
  <si>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</si>
  <si>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</si>
  <si>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</si>
  <si>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</si>
  <si>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</si>
  <si>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</si>
  <si>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</si>
  <si>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</si>
  <si>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</si>
  <si>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</si>
  <si>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</si>
  <si>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</si>
  <si>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</si>
  <si>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</si>
  <si>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</si>
  <si>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</si>
  <si>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</si>
  <si>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</si>
  <si>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</si>
  <si>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</si>
  <si>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</si>
  <si>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</si>
  <si>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</si>
  <si>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</si>
  <si>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</si>
  <si>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</si>
  <si>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</si>
  <si>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</si>
  <si>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</si>
  <si>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</si>
  <si>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</si>
  <si>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</si>
  <si>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</si>
  <si>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</si>
  <si>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</si>
  <si>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</si>
  <si>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</si>
  <si>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</si>
  <si>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</si>
  <si>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</si>
  <si>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</si>
  <si>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</si>
  <si>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</si>
  <si>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</si>
  <si>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</si>
  <si>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</si>
  <si>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</si>
  <si>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</si>
  <si>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</si>
  <si>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</si>
  <si>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</si>
  <si>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</si>
  <si>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</si>
  <si>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</si>
  <si>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</si>
  <si>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</si>
  <si>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</si>
  <si>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</si>
  <si>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</si>
  <si>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</si>
  <si>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</si>
  <si>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</si>
  <si>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</si>
  <si>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</si>
  <si>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</si>
  <si>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</si>
  <si>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</si>
  <si>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</si>
  <si>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</si>
  <si>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</si>
  <si>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</si>
  <si>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</si>
  <si>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</si>
  <si>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</si>
  <si>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</si>
  <si>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</si>
  <si>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</si>
  <si>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</si>
  <si>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</si>
  <si>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</si>
  <si>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</si>
  <si>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</si>
  <si>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</si>
  <si>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</si>
  <si>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</si>
  <si>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</si>
  <si>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</si>
  <si>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</si>
  <si>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</si>
  <si>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</si>
  <si>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</si>
  <si>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</si>
  <si>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</si>
  <si>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</si>
  <si>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</si>
  <si>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</si>
  <si>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</si>
  <si>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</si>
  <si>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</si>
  <si>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</si>
  <si>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</si>
  <si>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</si>
  <si>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</si>
  <si>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</si>
  <si>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</si>
  <si>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</si>
  <si>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</si>
  <si>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</si>
  <si>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</si>
  <si>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</si>
  <si>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</si>
  <si>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</si>
  <si>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</si>
  <si>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</si>
  <si>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</si>
  <si>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</si>
  <si>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</si>
  <si>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</si>
  <si>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</si>
  <si>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</si>
  <si>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</si>
  <si>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</si>
  <si>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</si>
  <si>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</si>
  <si>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</si>
  <si>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</si>
  <si>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</si>
  <si>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</si>
  <si>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</si>
  <si>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</si>
  <si>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</si>
  <si>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</si>
  <si>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</si>
  <si>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</si>
  <si>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</si>
  <si>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</si>
  <si>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</si>
  <si>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</si>
  <si>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</si>
  <si>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</si>
  <si>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</si>
  <si>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</si>
  <si>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</si>
  <si>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</si>
  <si>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</si>
  <si>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</si>
  <si>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</si>
  <si>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</si>
  <si>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</si>
  <si>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</si>
  <si>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</si>
  <si>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</si>
  <si>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</si>
  <si>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</si>
  <si>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</si>
  <si>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</si>
  <si>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</si>
  <si>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</si>
  <si>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</si>
  <si>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</si>
  <si>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</si>
  <si>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</si>
  <si>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</si>
  <si>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</si>
  <si>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</si>
  <si>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</si>
  <si>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</si>
  <si>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</si>
  <si>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</si>
  <si>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</si>
  <si>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</si>
  <si>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</si>
  <si>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</si>
  <si>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</si>
  <si>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</si>
  <si>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</si>
  <si>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</si>
  <si>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</si>
  <si>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</si>
  <si>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</si>
  <si>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</si>
  <si>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</si>
  <si>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</si>
  <si>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</si>
  <si>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</si>
  <si>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</si>
  <si>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</si>
  <si>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</si>
  <si>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</si>
  <si>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</si>
  <si>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</si>
  <si>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</si>
  <si>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</si>
  <si>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</si>
  <si>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</si>
  <si>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</si>
  <si>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</si>
  <si>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</si>
  <si>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</si>
  <si>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</si>
  <si>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</si>
  <si>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</si>
  <si>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</si>
  <si>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</si>
  <si>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</si>
  <si>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</si>
  <si>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</si>
  <si>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</si>
  <si>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</si>
  <si>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</si>
  <si>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</si>
  <si>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</si>
  <si>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</si>
  <si>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</si>
  <si>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</si>
  <si>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</si>
  <si>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</si>
  <si>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</si>
  <si>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</si>
  <si>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</si>
  <si>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</si>
  <si>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</si>
  <si>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</si>
  <si>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</si>
  <si>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</si>
  <si>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</si>
  <si>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</si>
  <si>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</si>
  <si>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</si>
  <si>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</si>
  <si>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</si>
  <si>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</si>
  <si>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</si>
  <si>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</si>
  <si>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</si>
  <si>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</si>
  <si>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</si>
  <si>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</si>
  <si>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</si>
  <si>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</si>
  <si>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</si>
  <si>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</si>
  <si>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</si>
  <si>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</si>
  <si>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</si>
  <si>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</si>
  <si>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</si>
  <si>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</si>
  <si>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</si>
  <si>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</si>
  <si>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</si>
  <si>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</si>
  <si>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</si>
  <si>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</si>
  <si>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</si>
  <si>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</si>
  <si>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</si>
  <si>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</si>
  <si>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</si>
  <si>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</si>
  <si>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</si>
  <si>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</si>
  <si>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</si>
  <si>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</si>
  <si>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</si>
  <si>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</si>
  <si>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</si>
  <si>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</si>
  <si>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</si>
  <si>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</si>
  <si>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</si>
  <si>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</si>
  <si>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</si>
  <si>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</si>
  <si>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</si>
  <si>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</si>
  <si>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</si>
  <si>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</si>
  <si>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</si>
  <si>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</si>
  <si>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</si>
  <si>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</si>
  <si>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</si>
  <si>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</si>
  <si>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</si>
  <si>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</si>
  <si>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</si>
  <si>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</si>
  <si>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</si>
  <si>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</si>
  <si>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</si>
  <si>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</si>
  <si>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</si>
  <si>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</si>
  <si>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</si>
  <si>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</si>
  <si>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</si>
  <si>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</si>
  <si>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</si>
  <si>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</si>
  <si>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</si>
  <si>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</si>
  <si>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</si>
  <si>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</si>
  <si>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</si>
  <si>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</si>
  <si>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</si>
  <si>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</si>
  <si>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</si>
  <si>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</si>
  <si>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</si>
  <si>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</si>
  <si>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</si>
  <si>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</si>
  <si>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</si>
  <si>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</si>
  <si>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</si>
  <si>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</si>
  <si>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</si>
  <si>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</si>
  <si>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</si>
  <si>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</si>
  <si>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</si>
  <si>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</si>
  <si>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</si>
  <si>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</si>
  <si>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</si>
  <si>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</si>
  <si>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</si>
  <si>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</si>
  <si>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</si>
  <si>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</si>
  <si>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</si>
  <si>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</si>
  <si>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</si>
  <si>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</si>
  <si>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</si>
  <si>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</si>
  <si>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</si>
  <si>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</si>
  <si>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</si>
  <si>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</si>
  <si>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</si>
  <si>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</si>
  <si>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</si>
  <si>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</si>
  <si>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</si>
  <si>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</si>
  <si>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</si>
  <si>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</si>
  <si>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</si>
  <si>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</si>
  <si>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</si>
  <si>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</si>
  <si>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</si>
  <si>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</si>
  <si>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</si>
  <si>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</si>
  <si>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</si>
  <si>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</si>
  <si>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</si>
  <si>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</si>
  <si>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</si>
  <si>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</si>
  <si>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</si>
  <si>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</si>
  <si>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</si>
  <si>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</si>
  <si>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</si>
  <si>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</si>
  <si>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</si>
  <si>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</si>
  <si>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</si>
  <si>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</si>
  <si>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</si>
  <si>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</si>
  <si>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</si>
  <si>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</si>
  <si>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</si>
  <si>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</si>
  <si>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</si>
  <si>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</si>
  <si>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</si>
  <si>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</si>
  <si>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</si>
  <si>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</si>
  <si>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</si>
  <si>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</si>
  <si>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</si>
  <si>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</si>
  <si>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</si>
  <si>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</si>
  <si>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</si>
  <si>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</si>
  <si>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</si>
  <si>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</si>
  <si>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</si>
  <si>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</si>
  <si>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</si>
  <si>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</si>
  <si>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</si>
  <si>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</si>
  <si>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</si>
  <si>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</si>
  <si>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</si>
  <si>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</si>
  <si>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</si>
  <si>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</si>
  <si>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</si>
  <si>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</si>
  <si>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</si>
  <si>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</si>
  <si>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</si>
  <si>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</si>
  <si>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</si>
  <si>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</si>
  <si>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</si>
  <si>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</si>
  <si>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</si>
  <si>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</si>
  <si>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</si>
  <si>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</si>
  <si>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</si>
  <si>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</si>
  <si>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</si>
  <si>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</si>
  <si>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</si>
  <si>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</si>
  <si>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</si>
  <si>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</si>
  <si>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</si>
  <si>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</si>
  <si>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</si>
  <si>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</si>
  <si>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</si>
  <si>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</si>
  <si>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</si>
  <si>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</si>
  <si>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</si>
  <si>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</si>
  <si>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</si>
  <si>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</si>
  <si>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</si>
  <si>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</si>
  <si>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</si>
  <si>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</si>
  <si>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</si>
  <si>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</si>
  <si>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</si>
  <si>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</si>
  <si>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</si>
  <si>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</si>
  <si>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</si>
  <si>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</si>
  <si>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</si>
  <si>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</si>
  <si>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</si>
  <si>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</si>
  <si>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</si>
  <si>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</si>
  <si>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</si>
  <si>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</si>
  <si>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</si>
  <si>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</si>
  <si>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</si>
  <si>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</si>
  <si>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</si>
  <si>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</si>
  <si>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</si>
  <si>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</si>
  <si>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</si>
  <si>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</si>
  <si>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</si>
  <si>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</si>
  <si>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</si>
  <si>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</si>
  <si>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</si>
  <si>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</si>
  <si>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</si>
  <si>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</si>
  <si>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</si>
  <si>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</si>
  <si>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</si>
  <si>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</si>
  <si>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</si>
  <si>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</si>
  <si>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</si>
  <si>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</si>
  <si>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</si>
  <si>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</si>
  <si>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</si>
  <si>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</si>
  <si>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</si>
  <si>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</si>
  <si>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</si>
  <si>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</si>
  <si>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</si>
  <si>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</si>
  <si>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</si>
  <si>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</si>
  <si>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</si>
  <si>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</si>
  <si>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</si>
  <si>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</si>
  <si>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</si>
  <si>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</si>
  <si>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</si>
  <si>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</si>
  <si>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</si>
  <si>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</si>
  <si>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</si>
  <si>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</si>
  <si>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</si>
  <si>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</si>
  <si>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</si>
  <si>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</si>
  <si>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</si>
  <si>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</si>
  <si>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</si>
  <si>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</si>
  <si>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</si>
  <si>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</si>
  <si>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</si>
  <si>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</si>
  <si>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</si>
  <si>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</si>
  <si>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</si>
  <si>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</si>
  <si>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</si>
  <si>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</si>
  <si>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</si>
  <si>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</si>
  <si>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</si>
  <si>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</si>
  <si>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</si>
  <si>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</si>
  <si>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</si>
  <si>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</si>
  <si>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</si>
  <si>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</si>
  <si>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</si>
  <si>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</si>
  <si>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</si>
  <si>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</si>
  <si>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</si>
  <si>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</si>
  <si>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</si>
  <si>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</si>
  <si>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</si>
  <si>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</si>
  <si>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</si>
  <si>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</si>
  <si>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</si>
  <si>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</si>
  <si>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</si>
  <si>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</si>
  <si>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</si>
  <si>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</si>
  <si>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</si>
  <si>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</si>
  <si>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</si>
  <si>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</si>
  <si>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</si>
  <si>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</si>
  <si>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</si>
  <si>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</si>
  <si>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</si>
  <si>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</si>
  <si>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</si>
  <si>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</si>
  <si>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</si>
  <si>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</si>
  <si>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</si>
  <si>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</si>
  <si>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</si>
  <si>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</si>
  <si>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</si>
  <si>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</si>
  <si>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</si>
  <si>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</si>
  <si>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</si>
  <si>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</si>
  <si>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</si>
  <si>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</si>
  <si>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</si>
  <si>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</si>
  <si>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</si>
  <si>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</si>
  <si>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</si>
  <si>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</si>
  <si>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</si>
  <si>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</si>
  <si>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</si>
  <si>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</si>
  <si>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</si>
  <si>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</si>
  <si>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</si>
  <si>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</si>
  <si>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</si>
  <si>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</si>
  <si>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</si>
  <si>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</si>
  <si>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</si>
  <si>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</si>
  <si>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</si>
  <si>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</si>
  <si>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</si>
  <si>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</si>
  <si>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</si>
  <si>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</si>
  <si>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</si>
  <si>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</si>
  <si>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</si>
  <si>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</si>
  <si>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</si>
  <si>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</si>
  <si>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</si>
  <si>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</si>
  <si>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</si>
  <si>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</si>
  <si>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</si>
  <si>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</si>
  <si>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</si>
  <si>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</si>
  <si>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</si>
  <si>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</si>
  <si>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</si>
  <si>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</si>
  <si>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</si>
  <si>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</si>
  <si>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</si>
  <si>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</si>
  <si>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</si>
  <si>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</si>
  <si>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</si>
  <si>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</si>
  <si>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</si>
  <si>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</si>
  <si>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</si>
  <si>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</si>
  <si>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</si>
  <si>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</si>
  <si>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</si>
  <si>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</si>
  <si>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</si>
  <si>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</si>
  <si>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</si>
  <si>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</si>
  <si>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</si>
  <si>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</si>
  <si>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</si>
  <si>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</si>
  <si>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</si>
  <si>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</si>
  <si>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</si>
  <si>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</si>
  <si>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</si>
  <si>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</si>
  <si>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</si>
  <si>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</si>
  <si>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</si>
  <si>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</si>
  <si>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</si>
  <si>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</si>
  <si>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</si>
  <si>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</si>
  <si>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</si>
  <si>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</si>
  <si>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</si>
  <si>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</si>
  <si>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</si>
  <si>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</si>
  <si>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</si>
  <si>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</si>
  <si>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</si>
  <si>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</si>
  <si>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</si>
  <si>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</si>
  <si>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</si>
  <si>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</si>
  <si>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</si>
  <si>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</si>
  <si>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</si>
  <si>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</si>
  <si>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</si>
  <si>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</si>
  <si>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</si>
  <si>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</si>
  <si>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</si>
  <si>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</si>
  <si>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</si>
  <si>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</si>
  <si>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</si>
  <si>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</si>
  <si>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</si>
  <si>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</si>
  <si>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</si>
  <si>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</si>
  <si>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</si>
  <si>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</si>
  <si>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</si>
  <si>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</si>
  <si>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</si>
  <si>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</si>
  <si>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</si>
  <si>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</si>
  <si>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</si>
  <si>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</si>
  <si>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</si>
  <si>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</si>
  <si>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</si>
  <si>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</si>
  <si>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</si>
  <si>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</si>
  <si>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</si>
  <si>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</si>
  <si>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</si>
  <si>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</si>
  <si>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</si>
  <si>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</si>
  <si>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</si>
  <si>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</si>
  <si>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</si>
  <si>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</si>
  <si>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</si>
  <si>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</si>
  <si>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</si>
  <si>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</si>
  <si>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</si>
  <si>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</si>
  <si>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</si>
  <si>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</si>
  <si>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</si>
  <si>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</si>
  <si>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</si>
  <si>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</si>
  <si>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</si>
  <si>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</si>
  <si>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</si>
  <si>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</si>
  <si>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</si>
  <si>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</si>
  <si>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</si>
  <si>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</si>
  <si>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</si>
  <si>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</si>
  <si>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</si>
  <si>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</si>
  <si>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</si>
  <si>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</si>
  <si>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</si>
  <si>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</si>
  <si>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</si>
  <si>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</si>
  <si>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</si>
  <si>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</si>
  <si>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</si>
  <si>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</si>
  <si>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</si>
  <si>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</si>
  <si>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</si>
  <si>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</si>
  <si>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</si>
  <si>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</si>
  <si>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</si>
  <si>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</si>
  <si>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</si>
  <si>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</si>
  <si>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</si>
  <si>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</si>
  <si>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</si>
  <si>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</si>
  <si>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</si>
  <si>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</si>
  <si>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</si>
  <si>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</si>
  <si>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</si>
  <si>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</si>
  <si>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</si>
  <si>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</si>
  <si>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</si>
  <si>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</si>
  <si>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</si>
  <si>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</si>
  <si>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</si>
  <si>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</si>
  <si>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</si>
  <si>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</si>
  <si>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</si>
  <si>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</si>
  <si>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</si>
  <si>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</si>
  <si>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</si>
  <si>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</si>
  <si>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</si>
  <si>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</si>
  <si>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</si>
  <si>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</si>
  <si>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</si>
  <si>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</si>
  <si>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</si>
  <si>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</si>
  <si>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</si>
  <si>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</si>
  <si>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</si>
  <si>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</si>
  <si>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</si>
  <si>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</si>
  <si>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</si>
  <si>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</si>
  <si>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</si>
  <si>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</si>
  <si>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</si>
  <si>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</si>
  <si>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</si>
  <si>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</si>
  <si>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</si>
  <si>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</si>
  <si>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</si>
  <si>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</si>
  <si>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</si>
  <si>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</si>
  <si>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</si>
  <si>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</si>
  <si>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</si>
  <si>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</si>
  <si>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</si>
  <si>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</si>
  <si>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</si>
  <si>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</si>
  <si>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</si>
  <si>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</si>
  <si>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</si>
  <si>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</si>
  <si>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</si>
  <si>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</si>
  <si>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</si>
  <si>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</si>
  <si>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</si>
  <si>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</si>
  <si>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</si>
  <si>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</si>
  <si>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</si>
  <si>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</si>
  <si>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</si>
  <si>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</si>
  <si>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</si>
  <si>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</si>
  <si>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</si>
  <si>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</si>
  <si>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</si>
  <si>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</si>
  <si>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</si>
  <si>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</si>
  <si>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</si>
  <si>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</si>
  <si>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</si>
  <si>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</si>
  <si>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</si>
  <si>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</si>
  <si>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</si>
  <si>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</si>
  <si>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</si>
  <si>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</si>
  <si>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</si>
  <si>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</si>
  <si>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</si>
  <si>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</si>
  <si>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</si>
  <si>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</si>
  <si>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</si>
  <si>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</si>
  <si>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</si>
  <si>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</si>
  <si>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</si>
  <si>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</si>
  <si>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</si>
  <si>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</si>
  <si>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</si>
  <si>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</si>
  <si>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</si>
  <si>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</si>
  <si>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</si>
  <si>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</si>
  <si>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</si>
  <si>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</si>
  <si>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</si>
  <si>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</si>
  <si>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</si>
  <si>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</si>
  <si>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</si>
  <si>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</si>
  <si>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</si>
  <si>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</si>
  <si>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</si>
  <si>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</si>
  <si>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</si>
  <si>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</si>
  <si>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</si>
  <si>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</si>
  <si>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</si>
  <si>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</si>
  <si>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</si>
  <si>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</si>
  <si>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</si>
  <si>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</si>
  <si>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</si>
  <si>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</si>
  <si>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</si>
  <si>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</si>
  <si>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</si>
  <si>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</si>
  <si>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</si>
  <si>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</si>
  <si>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</si>
  <si>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</si>
  <si>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</si>
  <si>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</si>
  <si>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</si>
  <si>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</si>
  <si>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</si>
  <si>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</si>
  <si>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</si>
  <si>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</si>
  <si>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</si>
  <si>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</si>
  <si>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</si>
  <si>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</si>
  <si>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</si>
  <si>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</si>
  <si>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</si>
  <si>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</si>
  <si>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</si>
  <si>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</si>
  <si>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</si>
  <si>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</si>
  <si>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</si>
  <si>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</si>
  <si>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</si>
  <si>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</si>
  <si>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</si>
  <si>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</si>
  <si>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</si>
  <si>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</si>
  <si>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</si>
  <si>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</si>
  <si>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</si>
  <si>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</si>
  <si>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</si>
  <si>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</si>
  <si>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</si>
  <si>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</si>
  <si>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</si>
  <si>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</si>
  <si>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</si>
  <si>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</si>
  <si>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</si>
  <si>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</si>
  <si>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</si>
  <si>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</si>
  <si>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</si>
  <si>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</si>
  <si>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</si>
  <si>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</si>
  <si>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</si>
  <si>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</si>
  <si>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</si>
  <si>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</si>
  <si>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</si>
  <si>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</si>
  <si>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</si>
  <si>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</si>
  <si>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</si>
  <si>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</si>
  <si>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</si>
  <si>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</si>
  <si>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</si>
  <si>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</si>
  <si>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</si>
  <si>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</si>
  <si>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</si>
  <si>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</si>
  <si>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</si>
  <si>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</si>
  <si>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</si>
  <si>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</si>
  <si>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</si>
  <si>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</si>
  <si>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</si>
  <si>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</si>
  <si>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</si>
  <si>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</si>
  <si>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</si>
  <si>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</si>
  <si>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</si>
  <si>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</si>
  <si>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</si>
  <si>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</si>
  <si>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</si>
  <si>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</si>
  <si>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</si>
  <si>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</si>
  <si>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</si>
  <si>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</si>
  <si>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</si>
  <si>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</si>
  <si>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</si>
  <si>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</si>
  <si>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</si>
  <si>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</si>
  <si>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</si>
  <si>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</si>
  <si>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</si>
  <si>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</si>
  <si>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</si>
  <si>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</si>
  <si>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</si>
  <si>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</si>
  <si>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</si>
  <si>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</si>
  <si>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</si>
  <si>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</si>
  <si>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</si>
  <si>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</si>
  <si>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</si>
  <si>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</si>
  <si>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</si>
  <si>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</si>
  <si>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</si>
  <si>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</si>
  <si>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</si>
  <si>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</si>
  <si>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</si>
  <si>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</si>
  <si>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</si>
  <si>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</si>
  <si>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</si>
  <si>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</si>
  <si>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</si>
  <si>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</si>
  <si>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</si>
  <si>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</si>
  <si>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</si>
  <si>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</si>
  <si>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</si>
  <si>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</si>
  <si>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</si>
  <si>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</si>
  <si>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</si>
  <si>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</si>
  <si>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</si>
  <si>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</si>
  <si>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</si>
  <si>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</si>
  <si>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</si>
  <si>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</si>
  <si>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</si>
  <si>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</si>
  <si>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</si>
  <si>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</si>
  <si>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</si>
  <si>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</si>
  <si>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</si>
  <si>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</si>
  <si>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</si>
  <si>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</si>
  <si>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</si>
  <si>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</si>
  <si>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</si>
  <si>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</si>
  <si>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</si>
  <si>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</si>
  <si>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</si>
  <si>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</si>
  <si>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</si>
  <si>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</si>
  <si>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</si>
  <si>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</si>
  <si>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</si>
  <si>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</si>
  <si>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</si>
  <si>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</si>
  <si>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</si>
  <si>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</si>
  <si>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</si>
  <si>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</si>
  <si>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</si>
  <si>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</si>
  <si>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</si>
  <si>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</si>
  <si>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</si>
  <si>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</si>
  <si>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</si>
  <si>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</si>
  <si>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</si>
  <si>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</si>
  <si>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</si>
  <si>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</si>
  <si>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</si>
  <si>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</si>
  <si>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</si>
  <si>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</si>
  <si>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</si>
  <si>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</si>
  <si>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</si>
  <si>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</si>
  <si>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</si>
  <si>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</si>
  <si>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</si>
  <si>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</si>
  <si>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</si>
  <si>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</si>
  <si>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</si>
  <si>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</si>
  <si>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</si>
  <si>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</si>
  <si>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</si>
  <si>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</si>
  <si>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</si>
  <si>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</si>
  <si>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</si>
  <si>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</si>
  <si>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</si>
  <si>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</si>
  <si>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</si>
  <si>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</si>
  <si>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</si>
  <si>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</si>
  <si>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</si>
  <si>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</si>
  <si>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</si>
  <si>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</si>
  <si>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</si>
  <si>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</si>
  <si>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</si>
  <si>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</si>
  <si>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</si>
  <si>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</si>
  <si>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</si>
  <si>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</si>
  <si>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</si>
  <si>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</si>
  <si>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</si>
  <si>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</si>
  <si>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</si>
  <si>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</si>
  <si>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</si>
  <si>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</si>
  <si>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</si>
  <si>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</si>
  <si>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</si>
  <si>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</si>
  <si>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</si>
  <si>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</si>
  <si>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</si>
  <si>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</si>
  <si>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</si>
  <si>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</si>
  <si>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</si>
  <si>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</si>
  <si>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</si>
  <si>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</si>
  <si>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</si>
  <si>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</si>
  <si>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</si>
  <si>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</si>
  <si>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</si>
  <si>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</si>
  <si>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</si>
  <si>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</si>
  <si>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</si>
  <si>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</si>
  <si>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</si>
  <si>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</si>
  <si>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</si>
  <si>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</si>
  <si>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</si>
  <si>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</si>
  <si>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</si>
  <si>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</si>
  <si>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</si>
  <si>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</si>
  <si>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</si>
  <si>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</si>
  <si>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</si>
  <si>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</si>
  <si>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</si>
  <si>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</si>
  <si>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</si>
  <si>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</si>
  <si>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</si>
  <si>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</si>
  <si>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</si>
  <si>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</si>
  <si>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</si>
  <si>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</si>
  <si>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</si>
  <si>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</si>
  <si>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</si>
  <si>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</si>
  <si>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</si>
  <si>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</si>
  <si>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</si>
  <si>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</si>
  <si>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</si>
  <si>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</si>
  <si>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</si>
  <si>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</si>
  <si>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</si>
  <si>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</si>
  <si>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</si>
  <si>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</si>
  <si>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</si>
  <si>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</si>
  <si>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</si>
  <si>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</si>
  <si>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</si>
  <si>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</si>
  <si>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</si>
  <si>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</si>
  <si>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</si>
  <si>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</si>
  <si>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</si>
  <si>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</si>
  <si>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</si>
  <si>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</si>
  <si>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</si>
  <si>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</si>
  <si>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</si>
  <si>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</si>
  <si>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</si>
  <si>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</si>
  <si>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</si>
  <si>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</si>
  <si>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</si>
  <si>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</si>
  <si>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</si>
  <si>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</si>
  <si>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</si>
  <si>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</si>
  <si>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</si>
  <si>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</si>
  <si>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</si>
  <si>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</si>
  <si>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</si>
  <si>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</si>
  <si>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</si>
  <si>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</si>
  <si>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</si>
  <si>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</si>
  <si>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</si>
  <si>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</si>
  <si>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</si>
  <si>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</si>
  <si>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</si>
  <si>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</si>
  <si>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</si>
  <si>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</si>
  <si>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</si>
  <si>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</si>
  <si>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</si>
  <si>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</si>
  <si>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</si>
  <si>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</si>
  <si>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</si>
  <si>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</si>
  <si>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</si>
  <si>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</si>
  <si>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</si>
  <si>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</si>
  <si>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</si>
  <si>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</si>
  <si>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</si>
  <si>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</si>
  <si>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</si>
  <si>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</si>
  <si>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</si>
  <si>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</si>
  <si>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</si>
  <si>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</si>
  <si>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</si>
  <si>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</si>
  <si>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</si>
  <si>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</si>
  <si>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</si>
  <si>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</si>
  <si>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</si>
  <si>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</si>
  <si>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</si>
  <si>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</si>
  <si>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</si>
  <si>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</si>
  <si>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</si>
  <si>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</si>
  <si>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</si>
  <si>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</si>
  <si>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</si>
  <si>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</si>
  <si>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</si>
  <si>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</si>
  <si>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</si>
  <si>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</si>
  <si>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</si>
  <si>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</si>
  <si>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</si>
  <si>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</si>
  <si>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</si>
  <si>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</si>
  <si>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</si>
  <si>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</si>
  <si>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</si>
  <si>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</si>
  <si>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</si>
  <si>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</si>
  <si>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</si>
  <si>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</si>
  <si>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</si>
  <si>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</si>
  <si>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</si>
  <si>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</si>
  <si>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</si>
  <si>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</si>
  <si>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</si>
  <si>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</si>
  <si>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</si>
  <si>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</si>
  <si>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</si>
  <si>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</si>
  <si>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</si>
  <si>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</si>
  <si>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</si>
  <si>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</si>
  <si>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</si>
  <si>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</si>
  <si>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</si>
  <si>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</si>
  <si>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</si>
  <si>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</si>
  <si>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</si>
  <si>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</si>
  <si>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</si>
  <si>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</si>
  <si>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</si>
  <si>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</si>
  <si>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</si>
  <si>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</si>
  <si>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</si>
  <si>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</si>
  <si>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</si>
  <si>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</si>
  <si>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</si>
  <si>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</si>
  <si>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</si>
  <si>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</si>
  <si>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</si>
  <si>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</si>
  <si>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</si>
  <si>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</si>
  <si>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</si>
  <si>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</si>
  <si>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</si>
  <si>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</si>
  <si>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</si>
  <si>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</si>
  <si>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</si>
  <si>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</si>
  <si>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</si>
  <si>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</si>
  <si>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</si>
  <si>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</si>
  <si>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</si>
  <si>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</si>
  <si>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</si>
  <si>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</si>
  <si>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</si>
  <si>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</si>
  <si>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</si>
  <si>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</si>
  <si>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</si>
  <si>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</si>
  <si>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</si>
  <si>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</si>
  <si>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</si>
  <si>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</si>
  <si>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</si>
  <si>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</si>
  <si>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</si>
  <si>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</si>
  <si>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</si>
  <si>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</si>
  <si>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</si>
  <si>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</si>
  <si>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</si>
  <si>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</si>
  <si>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</si>
  <si>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</si>
  <si>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</si>
  <si>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</si>
  <si>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</si>
  <si>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</si>
  <si>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</si>
  <si>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</si>
  <si>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</si>
  <si>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</si>
  <si>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</si>
  <si>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</si>
  <si>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</si>
  <si>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</si>
  <si>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</si>
  <si>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</si>
  <si>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</si>
  <si>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</si>
  <si>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</si>
  <si>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</si>
  <si>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</si>
  <si>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</si>
  <si>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</si>
  <si>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</si>
  <si>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</si>
  <si>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</si>
  <si>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</si>
  <si>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</si>
  <si>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</si>
  <si>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</si>
  <si>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</si>
  <si>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</si>
  <si>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</si>
  <si>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</si>
  <si>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</si>
  <si>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</si>
  <si>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</si>
  <si>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</si>
  <si>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</si>
  <si>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</si>
  <si>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</si>
  <si>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</si>
  <si>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</si>
  <si>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</si>
  <si>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</si>
  <si>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</si>
  <si>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</si>
  <si>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</si>
  <si>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</si>
  <si>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</si>
  <si>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</si>
  <si>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</si>
  <si>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</si>
  <si>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</si>
  <si>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</si>
  <si>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</si>
  <si>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</si>
  <si>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</si>
  <si>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</si>
  <si>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</si>
  <si>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</si>
  <si>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</si>
  <si>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</si>
  <si>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</si>
  <si>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</si>
  <si>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</si>
  <si>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</si>
  <si>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</si>
  <si>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</si>
  <si>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</si>
  <si>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</si>
  <si>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</si>
  <si>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</si>
  <si>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</si>
  <si>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</si>
  <si>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</si>
  <si>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</si>
  <si>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</si>
  <si>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</si>
  <si>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</si>
  <si>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</si>
  <si>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</si>
  <si>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</si>
  <si>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</si>
  <si>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</si>
  <si>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</si>
  <si>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</si>
  <si>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</si>
  <si>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</si>
  <si>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</si>
  <si>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</si>
  <si>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</si>
  <si>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</si>
  <si>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</si>
  <si>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</si>
  <si>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</si>
  <si>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</si>
  <si>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</si>
  <si>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</si>
  <si>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</si>
  <si>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</si>
  <si>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</si>
  <si>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</si>
  <si>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</si>
  <si>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</si>
  <si>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</si>
  <si>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</si>
  <si>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</si>
  <si>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</si>
  <si>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</si>
  <si>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</si>
  <si>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</si>
  <si>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</si>
  <si>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</si>
  <si>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</si>
  <si>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</si>
  <si>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</si>
  <si>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</si>
  <si>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</si>
  <si>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</si>
  <si>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</si>
  <si>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</si>
  <si>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</si>
  <si>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</si>
  <si>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</si>
  <si>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</si>
  <si>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</si>
  <si>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</si>
  <si>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</si>
  <si>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</si>
  <si>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</si>
  <si>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</si>
  <si>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</si>
  <si>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</si>
  <si>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</si>
  <si>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</si>
  <si>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</si>
  <si>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</si>
  <si>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</si>
  <si>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</si>
  <si>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</si>
  <si>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</si>
  <si>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</si>
  <si>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</si>
  <si>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</si>
  <si>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</si>
  <si>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</si>
  <si>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</si>
  <si>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</si>
  <si>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</si>
  <si>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</si>
  <si>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</si>
  <si>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</si>
  <si>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</si>
  <si>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</si>
  <si>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</si>
  <si>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</si>
  <si>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</si>
  <si>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</si>
  <si>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</si>
  <si>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</si>
  <si>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</si>
  <si>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</si>
  <si>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</si>
  <si>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</si>
  <si>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</si>
  <si>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</si>
  <si>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</si>
  <si>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</si>
  <si>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</si>
  <si>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</si>
  <si>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</si>
  <si>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</si>
  <si>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</si>
  <si>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</si>
  <si>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</si>
  <si>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</si>
  <si>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</si>
  <si>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</si>
  <si>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</si>
  <si>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</si>
  <si>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</si>
  <si>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</si>
  <si>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</si>
  <si>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</si>
  <si>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</si>
  <si>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</si>
  <si>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</si>
  <si>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</si>
  <si>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</si>
  <si>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</si>
  <si>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</si>
  <si>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</si>
  <si>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</si>
  <si>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</si>
  <si>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</si>
  <si>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</si>
  <si>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</si>
  <si>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</si>
  <si>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</si>
  <si>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</si>
  <si>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</si>
  <si>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</si>
  <si>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</si>
  <si>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</si>
  <si>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</si>
  <si>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</si>
  <si>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</si>
  <si>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</si>
  <si>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</si>
  <si>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</si>
  <si>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</si>
  <si>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</si>
  <si>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</si>
  <si>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</si>
  <si>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</si>
  <si>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</si>
  <si>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</si>
  <si>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</si>
  <si>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</si>
  <si>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</si>
  <si>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</si>
  <si>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</si>
  <si>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</si>
  <si>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</si>
  <si>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</si>
  <si>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</si>
  <si>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</si>
  <si>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</si>
  <si>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</si>
  <si>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</si>
  <si>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</si>
  <si>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</si>
  <si>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</si>
  <si>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</si>
  <si>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</si>
  <si>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</si>
  <si>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</si>
  <si>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</si>
  <si>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</si>
  <si>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</si>
  <si>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</si>
  <si>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</si>
  <si>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</si>
  <si>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</si>
  <si>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</si>
  <si>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</si>
  <si>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</si>
  <si>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</si>
  <si>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</si>
  <si>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</si>
  <si>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</si>
  <si>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</si>
  <si>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</si>
  <si>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</si>
  <si>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</si>
  <si>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</si>
  <si>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</si>
  <si>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</si>
  <si>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</si>
  <si>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</si>
  <si>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</si>
  <si>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</si>
  <si>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</si>
  <si>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</si>
  <si>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</si>
  <si>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</si>
  <si>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</si>
  <si>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</si>
  <si>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</si>
  <si>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</si>
  <si>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</si>
  <si>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</si>
  <si>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</si>
  <si>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</si>
  <si>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</si>
  <si>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</si>
  <si>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</si>
  <si>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</si>
  <si>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</si>
  <si>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</si>
  <si>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</si>
  <si>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</si>
  <si>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</si>
  <si>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</si>
  <si>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</si>
  <si>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</si>
  <si>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</si>
  <si>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</si>
  <si>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</si>
  <si>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</si>
  <si>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</si>
  <si>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</si>
  <si>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</si>
  <si>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</si>
  <si>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</si>
  <si>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</si>
  <si>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</si>
  <si>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</si>
  <si>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</si>
  <si>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</si>
  <si>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</si>
  <si>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</si>
  <si>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</si>
  <si>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</si>
  <si>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</si>
  <si>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</si>
  <si>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</si>
  <si>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</si>
  <si>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</si>
  <si>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</si>
  <si>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</si>
  <si>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</si>
  <si>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</si>
  <si>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</si>
  <si>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</si>
  <si>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</si>
  <si>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</si>
  <si>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</si>
  <si>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</si>
  <si>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</si>
  <si>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</si>
  <si>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</si>
  <si>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</si>
  <si>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</si>
  <si>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</si>
  <si>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</si>
  <si>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</si>
  <si>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</si>
  <si>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</si>
  <si>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</si>
  <si>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</si>
  <si>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</si>
  <si>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</si>
  <si>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</si>
  <si>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</si>
  <si>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</si>
  <si>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</si>
  <si>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</si>
  <si>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</si>
  <si>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</si>
  <si>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</si>
  <si>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</si>
  <si>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</si>
  <si>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</si>
  <si>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</si>
  <si>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</si>
  <si>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</si>
  <si>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</si>
  <si>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</si>
  <si>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</si>
  <si>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</si>
  <si>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</si>
  <si>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</si>
  <si>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</si>
  <si>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</si>
  <si>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</si>
  <si>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</si>
  <si>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</si>
  <si>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</si>
  <si>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</si>
  <si>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</si>
  <si>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</si>
  <si>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</si>
  <si>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</si>
  <si>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</si>
  <si>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</si>
  <si>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</si>
  <si>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</si>
  <si>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</si>
  <si>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</si>
  <si>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</si>
  <si>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</si>
  <si>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</si>
  <si>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</si>
  <si>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</si>
  <si>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</si>
  <si>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</si>
  <si>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</si>
  <si>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</si>
  <si>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</si>
  <si>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</si>
  <si>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</si>
  <si>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</si>
  <si>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</si>
  <si>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</si>
  <si>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</si>
  <si>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</si>
  <si>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</si>
  <si>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</si>
  <si>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</si>
  <si>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</si>
  <si>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</si>
  <si>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</si>
  <si>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</si>
  <si>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</si>
  <si>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</si>
  <si>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</si>
  <si>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</si>
  <si>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</si>
  <si>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</si>
  <si>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</si>
  <si>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</si>
  <si>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</si>
  <si>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</si>
  <si>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</si>
  <si>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</si>
  <si>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</si>
  <si>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</si>
  <si>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</si>
  <si>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</si>
  <si>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</si>
  <si>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</si>
  <si>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</si>
  <si>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</si>
  <si>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</si>
  <si>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</si>
  <si>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</si>
  <si>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</si>
  <si>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</si>
  <si>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</si>
  <si>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</si>
  <si>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</si>
  <si>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</si>
  <si>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</si>
  <si>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</si>
  <si>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</si>
  <si>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</si>
  <si>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</si>
  <si>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</si>
  <si>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</si>
  <si>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</si>
  <si>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</si>
  <si>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</si>
  <si>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</si>
  <si>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</si>
  <si>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</si>
  <si>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</si>
  <si>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</si>
  <si>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</si>
  <si>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</si>
  <si>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</si>
  <si>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</si>
  <si>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</si>
  <si>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</si>
  <si>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</si>
  <si>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</si>
  <si>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</si>
  <si>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</si>
  <si>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</si>
  <si>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</si>
  <si>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</si>
  <si>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</si>
  <si>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</si>
  <si>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</si>
  <si>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</si>
  <si>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</si>
  <si>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</si>
  <si>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</si>
  <si>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</si>
  <si>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</si>
  <si>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</si>
  <si>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</si>
  <si>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</si>
  <si>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</si>
  <si>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</si>
  <si>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</si>
  <si>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</si>
  <si>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</si>
  <si>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</si>
  <si>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</si>
  <si>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</si>
  <si>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</si>
  <si>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</si>
  <si>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</si>
  <si>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</si>
  <si>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</si>
  <si>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</si>
  <si>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</si>
  <si>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</si>
  <si>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</si>
  <si>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</si>
  <si>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</si>
  <si>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</si>
  <si>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</si>
  <si>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</si>
  <si>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</si>
  <si>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</si>
  <si>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</si>
  <si>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</si>
  <si>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</si>
  <si>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</si>
  <si>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</si>
  <si>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</si>
  <si>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</si>
  <si>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</si>
  <si>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</si>
  <si>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</si>
  <si>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</si>
  <si>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</si>
  <si>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</si>
  <si>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</si>
  <si>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</si>
  <si>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</si>
  <si>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</si>
  <si>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</si>
  <si>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</si>
  <si>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</si>
  <si>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</si>
  <si>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</si>
  <si>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</si>
  <si>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</si>
  <si>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</si>
  <si>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</si>
  <si>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</si>
  <si>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</si>
  <si>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</si>
  <si>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</si>
  <si>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</si>
  <si>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</si>
  <si>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</si>
  <si>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</si>
  <si>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</si>
  <si>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</si>
  <si>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</si>
  <si>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</si>
  <si>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</si>
  <si>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</si>
  <si>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</si>
  <si>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</si>
  <si>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</si>
  <si>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</si>
  <si>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</si>
  <si>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</si>
  <si>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</si>
  <si>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</si>
  <si>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</si>
  <si>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</si>
  <si>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</si>
  <si>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</si>
  <si>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</si>
  <si>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</si>
  <si>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</si>
  <si>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</si>
  <si>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</si>
  <si>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</si>
  <si>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</si>
  <si>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</si>
  <si>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</si>
  <si>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</si>
  <si>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</si>
  <si>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</si>
  <si>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</si>
  <si>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</si>
  <si>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</si>
  <si>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</si>
  <si>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</si>
  <si>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</si>
  <si>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</si>
  <si>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</si>
  <si>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</si>
  <si>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</si>
  <si>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</si>
  <si>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</si>
  <si>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</si>
  <si>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</si>
  <si>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</si>
  <si>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</si>
  <si>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</si>
  <si>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</si>
  <si>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</si>
  <si>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</si>
  <si>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</si>
  <si>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</si>
  <si>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</si>
  <si>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</si>
  <si>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</si>
  <si>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</si>
  <si>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</si>
  <si>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</si>
  <si>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</si>
  <si>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</si>
  <si>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</si>
  <si>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</si>
  <si>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</si>
  <si>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</si>
  <si>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</si>
  <si>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</si>
  <si>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</si>
  <si>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</si>
  <si>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</si>
  <si>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</si>
  <si>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</si>
  <si>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</si>
  <si>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</si>
  <si>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</si>
  <si>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</si>
  <si>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</si>
  <si>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</si>
  <si>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</si>
  <si>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</si>
  <si>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</si>
  <si>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</si>
  <si>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</si>
  <si>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</si>
  <si>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</si>
  <si>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</si>
  <si>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</si>
  <si>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</si>
  <si>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</si>
  <si>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</si>
  <si>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</si>
  <si>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</si>
  <si>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</si>
  <si>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</si>
  <si>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</si>
  <si>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</si>
  <si>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</si>
  <si>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</si>
  <si>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</si>
  <si>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</si>
  <si>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</si>
  <si>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</si>
  <si>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</si>
  <si>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</si>
  <si>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</si>
  <si>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</si>
  <si>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</si>
  <si>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</si>
  <si>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</si>
  <si>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</si>
  <si>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</si>
  <si>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</si>
  <si>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</si>
  <si>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</si>
  <si>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</si>
  <si>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</si>
  <si>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</si>
  <si>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</si>
  <si>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</si>
  <si>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</si>
  <si>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</si>
  <si>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</si>
  <si>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</si>
  <si>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</si>
  <si>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</si>
  <si>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</si>
  <si>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</si>
  <si>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</si>
  <si>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</si>
  <si>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</si>
  <si>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</si>
  <si>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</si>
  <si>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</si>
  <si>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</si>
  <si>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</si>
  <si>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</si>
  <si>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</si>
  <si>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</si>
  <si>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</si>
  <si>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</si>
  <si>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</si>
  <si>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</si>
  <si>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</si>
  <si>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</si>
  <si>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</si>
  <si>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</si>
  <si>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</si>
  <si>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</si>
  <si>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</si>
  <si>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</si>
  <si>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</si>
  <si>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</si>
  <si>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</si>
  <si>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</si>
  <si>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</si>
  <si>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</si>
  <si>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</si>
  <si>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</si>
  <si>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</si>
  <si>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</si>
  <si>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</si>
  <si>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</si>
  <si>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</si>
  <si>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</si>
  <si>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</si>
  <si>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</si>
  <si>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</si>
  <si>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</si>
  <si>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</si>
  <si>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</si>
  <si>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</si>
  <si>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</si>
  <si>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</si>
  <si>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</si>
  <si>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</si>
  <si>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</si>
  <si>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</si>
  <si>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</si>
  <si>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</si>
  <si>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</si>
  <si>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</si>
  <si>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</si>
  <si>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</si>
  <si>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</si>
  <si>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</si>
  <si>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</si>
  <si>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</si>
  <si>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</si>
  <si>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</si>
  <si>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</si>
  <si>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</si>
  <si>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</si>
  <si>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</si>
  <si>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</si>
  <si>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</si>
  <si>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</si>
  <si>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</si>
  <si>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</si>
  <si>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</si>
  <si>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</si>
  <si>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</si>
  <si>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</si>
  <si>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</si>
  <si>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</si>
  <si>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</si>
  <si>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</si>
  <si>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</si>
  <si>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</si>
  <si>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</si>
  <si>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</si>
  <si>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</si>
  <si>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</si>
  <si>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</si>
  <si>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</si>
  <si>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</si>
  <si>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</si>
  <si>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</si>
  <si>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</si>
  <si>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</si>
  <si>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</si>
  <si>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</si>
  <si>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</si>
  <si>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</si>
  <si>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</si>
  <si>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</si>
  <si>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</si>
  <si>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</si>
  <si>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</si>
  <si>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</si>
  <si>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</si>
  <si>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</si>
  <si>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</si>
  <si>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</si>
  <si>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</si>
  <si>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</si>
  <si>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</si>
  <si>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</si>
  <si>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</si>
  <si>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</si>
  <si>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</si>
  <si>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</si>
  <si>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</si>
  <si>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</si>
  <si>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</si>
  <si>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</si>
  <si>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</si>
  <si>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</si>
  <si>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</si>
  <si>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</si>
  <si>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</si>
  <si>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</si>
  <si>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</si>
  <si>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</si>
  <si>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</si>
  <si>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</si>
  <si>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</si>
  <si>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</si>
  <si>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</si>
  <si>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</si>
  <si>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</si>
  <si>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</si>
  <si>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</si>
  <si>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</si>
  <si>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</si>
  <si>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</si>
  <si>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</si>
  <si>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</si>
  <si>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</si>
  <si>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</si>
  <si>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</si>
  <si>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</si>
  <si>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</si>
  <si>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</si>
  <si>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</si>
  <si>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</si>
  <si>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</si>
  <si>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</si>
  <si>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</si>
  <si>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</si>
  <si>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</si>
  <si>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</si>
  <si>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</si>
  <si>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</si>
  <si>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</si>
  <si>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</si>
  <si>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</si>
  <si>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</si>
  <si>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</si>
  <si>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</si>
  <si>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</si>
  <si>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</si>
  <si>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</si>
  <si>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</si>
  <si>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</si>
  <si>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</si>
  <si>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</si>
  <si>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</si>
  <si>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</si>
  <si>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</si>
  <si>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</si>
  <si>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</si>
  <si>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</si>
  <si>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</si>
  <si>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</si>
  <si>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</si>
  <si>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</si>
  <si>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</si>
  <si>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</si>
  <si>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</si>
  <si>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</si>
  <si>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</si>
  <si>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</si>
  <si>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</si>
  <si>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</si>
  <si>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</si>
  <si>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</si>
  <si>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</si>
  <si>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</si>
  <si>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</si>
  <si>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</si>
  <si>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</si>
  <si>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</si>
  <si>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</si>
  <si>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</si>
  <si>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</si>
  <si>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</si>
  <si>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</si>
  <si>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</si>
  <si>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</si>
  <si>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</si>
  <si>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</si>
  <si>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</si>
  <si>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</si>
  <si>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</si>
  <si>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</si>
  <si>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</si>
  <si>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</si>
  <si>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</si>
  <si>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</si>
  <si>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</si>
  <si>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</si>
  <si>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</si>
  <si>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</si>
  <si>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</si>
  <si>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</si>
  <si>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</si>
  <si>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</si>
  <si>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</si>
  <si>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</si>
  <si>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</si>
  <si>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</si>
  <si>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</si>
  <si>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</si>
  <si>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</si>
  <si>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</si>
  <si>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</si>
  <si>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</si>
  <si>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</si>
  <si>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</si>
  <si>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</si>
  <si>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</si>
  <si>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</si>
  <si>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</si>
  <si>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</si>
  <si>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</si>
  <si>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</si>
  <si>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</si>
  <si>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</si>
  <si>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</si>
  <si>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</si>
  <si>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</si>
  <si>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</si>
  <si>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</si>
  <si>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</si>
  <si>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</si>
  <si>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</si>
  <si>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</si>
  <si>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</si>
  <si>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</si>
  <si>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</si>
  <si>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</si>
  <si>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</si>
  <si>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</si>
  <si>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</si>
  <si>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</si>
  <si>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</si>
  <si>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</si>
  <si>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</si>
  <si>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</si>
  <si>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</si>
  <si>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</si>
  <si>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</si>
  <si>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</si>
  <si>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</si>
  <si>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</si>
  <si>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</si>
  <si>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</si>
  <si>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</si>
  <si>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</si>
  <si>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</si>
  <si>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</si>
  <si>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</si>
  <si>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</si>
  <si>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</si>
  <si>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</si>
  <si>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</si>
  <si>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</si>
  <si>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</si>
  <si>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</si>
  <si>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</si>
  <si>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</si>
  <si>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</si>
  <si>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</si>
  <si>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</si>
  <si>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</si>
  <si>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</si>
  <si>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</si>
  <si>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</si>
  <si>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</si>
  <si>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</si>
  <si>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</si>
  <si>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</si>
  <si>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</si>
  <si>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</si>
  <si>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</si>
  <si>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</si>
  <si>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</si>
  <si>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</si>
  <si>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</si>
  <si>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</si>
  <si>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</si>
  <si>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</si>
  <si>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</si>
  <si>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</si>
  <si>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</si>
  <si>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</si>
  <si>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</si>
  <si>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</si>
  <si>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</si>
  <si>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</si>
  <si>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</si>
  <si>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</si>
  <si>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</si>
  <si>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</si>
  <si>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</si>
  <si>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</si>
  <si>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</si>
  <si>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</si>
  <si>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</si>
  <si>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</si>
  <si>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</si>
  <si>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</si>
  <si>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</si>
  <si>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</si>
  <si>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</si>
  <si>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</si>
  <si>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</si>
  <si>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</si>
  <si>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</si>
  <si>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</si>
  <si>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</si>
  <si>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</si>
  <si>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</si>
  <si>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</si>
  <si>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</si>
  <si>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</si>
  <si>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</si>
  <si>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</si>
  <si>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</si>
  <si>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</si>
  <si>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</si>
  <si>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</si>
  <si>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</si>
  <si>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</si>
  <si>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</si>
  <si>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</si>
  <si>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</si>
  <si>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</si>
  <si>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</si>
  <si>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</si>
  <si>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</si>
  <si>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</si>
  <si>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</si>
  <si>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</si>
  <si>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</si>
  <si>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</si>
  <si>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</si>
  <si>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</si>
  <si>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</si>
  <si>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</si>
  <si>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</si>
  <si>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</si>
  <si>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</si>
  <si>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</si>
  <si>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</si>
  <si>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</si>
  <si>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</si>
  <si>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</si>
  <si>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</si>
  <si>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</si>
  <si>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</si>
  <si>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</si>
  <si>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</si>
  <si>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</si>
  <si>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</si>
  <si>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</si>
  <si>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</si>
  <si>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</si>
  <si>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</si>
  <si>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</si>
  <si>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</si>
  <si>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</si>
  <si>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</si>
  <si>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</si>
  <si>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</si>
  <si>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</si>
  <si>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</si>
  <si>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</si>
  <si>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</si>
  <si>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</si>
  <si>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</si>
  <si>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</si>
  <si>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</si>
  <si>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</si>
  <si>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</si>
  <si>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</si>
  <si>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</si>
  <si>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</si>
  <si>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</si>
  <si>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</si>
  <si>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</si>
  <si>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</si>
  <si>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</si>
  <si>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</si>
  <si>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</si>
  <si>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</si>
  <si>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</si>
  <si>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</si>
  <si>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</si>
  <si>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</si>
  <si>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</si>
  <si>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</si>
  <si>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</si>
  <si>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</si>
  <si>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</si>
  <si>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</si>
  <si>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</si>
  <si>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</si>
  <si>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</si>
  <si>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</si>
  <si>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</si>
  <si>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</si>
  <si>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</si>
  <si>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</si>
  <si>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</si>
  <si>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</si>
  <si>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</si>
  <si>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</si>
  <si>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</si>
  <si>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</si>
  <si>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</si>
  <si>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</si>
  <si>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</si>
  <si>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</si>
  <si>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</si>
  <si>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</si>
  <si>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</si>
  <si>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</si>
  <si>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</si>
  <si>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</si>
  <si>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</si>
  <si>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</si>
  <si>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</si>
  <si>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</si>
  <si>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</si>
  <si>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</si>
  <si>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</si>
  <si>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</si>
  <si>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</si>
  <si>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</si>
  <si>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</si>
  <si>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</si>
  <si>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</si>
  <si>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</si>
  <si>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</si>
  <si>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</si>
  <si>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</si>
  <si>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</si>
  <si>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</si>
  <si>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</si>
  <si>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</si>
  <si>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</si>
  <si>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</si>
  <si>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</si>
  <si>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</si>
  <si>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</si>
  <si>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</si>
  <si>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</si>
  <si>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</si>
  <si>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</si>
  <si>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</si>
  <si>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</si>
  <si>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</si>
  <si>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</si>
  <si>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</si>
  <si>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</si>
  <si>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</si>
  <si>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</si>
  <si>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</si>
  <si>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</si>
  <si>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</si>
  <si>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</si>
  <si>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</si>
  <si>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</si>
  <si>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</si>
  <si>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</si>
  <si>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</si>
  <si>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</si>
  <si>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</si>
  <si>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</si>
  <si>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</si>
  <si>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</si>
  <si>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</si>
  <si>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</si>
  <si>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</si>
  <si>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</si>
  <si>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</si>
  <si>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</si>
  <si>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</si>
  <si>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</si>
  <si>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</si>
  <si>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</si>
  <si>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</si>
  <si>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</si>
  <si>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</si>
  <si>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</si>
  <si>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</si>
  <si>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</si>
  <si>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</si>
  <si>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</si>
  <si>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</si>
  <si>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</si>
  <si>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</si>
  <si>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</si>
  <si>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</si>
  <si>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</si>
  <si>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</si>
  <si>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</si>
  <si>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</si>
  <si>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</si>
  <si>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</si>
  <si>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</si>
  <si>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</si>
  <si>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</si>
  <si>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</si>
  <si>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</si>
  <si>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</si>
  <si>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</si>
  <si>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</si>
  <si>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</si>
  <si>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</si>
  <si>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</si>
  <si>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</si>
  <si>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</si>
  <si>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</si>
  <si>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</si>
  <si>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</si>
  <si>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</si>
  <si>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</si>
  <si>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</si>
  <si>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</si>
  <si>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</si>
  <si>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</si>
  <si>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</si>
  <si>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</si>
  <si>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</si>
  <si>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</si>
  <si>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</si>
  <si>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</si>
  <si>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</si>
  <si>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</si>
  <si>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</si>
  <si>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</si>
  <si>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</si>
  <si>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</si>
  <si>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</si>
  <si>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</si>
  <si>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</si>
  <si>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</si>
  <si>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</si>
  <si>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</si>
  <si>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</si>
  <si>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</si>
  <si>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</si>
  <si>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</si>
  <si>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</si>
  <si>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</si>
  <si>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</si>
  <si>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</si>
  <si>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</si>
  <si>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</si>
  <si>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</si>
  <si>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</si>
  <si>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</si>
  <si>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</si>
  <si>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</si>
  <si>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</si>
  <si>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</si>
  <si>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</si>
  <si>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</si>
  <si>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</si>
  <si>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</si>
  <si>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</si>
  <si>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</si>
  <si>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</si>
  <si>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</si>
  <si>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</si>
  <si>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</si>
  <si>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</si>
  <si>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</si>
  <si>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</si>
  <si>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</si>
  <si>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</si>
  <si>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</si>
  <si>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</si>
  <si>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</si>
  <si>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</si>
  <si>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</si>
  <si>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</si>
  <si>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</si>
  <si>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</si>
  <si>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</si>
  <si>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</si>
  <si>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</si>
  <si>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</si>
  <si>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</si>
  <si>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</si>
  <si>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</si>
  <si>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</si>
  <si>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</si>
  <si>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</si>
  <si>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</si>
  <si>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</si>
  <si>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</si>
  <si>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</si>
  <si>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</si>
  <si>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</si>
  <si>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</si>
  <si>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</si>
  <si>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</si>
  <si>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</si>
  <si>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</si>
  <si>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</si>
  <si>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</si>
  <si>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</si>
  <si>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</si>
  <si>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</si>
  <si>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</si>
  <si>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</si>
  <si>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</si>
  <si>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</si>
  <si>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</si>
  <si>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</si>
  <si>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</si>
  <si>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</si>
  <si>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</si>
  <si>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</si>
  <si>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</si>
  <si>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</si>
  <si>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</si>
  <si>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</si>
  <si>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</si>
  <si>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</si>
  <si>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</si>
  <si>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</si>
  <si>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</si>
  <si>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</si>
  <si>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</si>
  <si>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</si>
  <si>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</si>
  <si>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</si>
  <si>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</si>
  <si>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</si>
  <si>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</si>
  <si>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</si>
  <si>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</si>
  <si>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</si>
  <si>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</si>
  <si>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</si>
  <si>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</si>
  <si>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</si>
  <si>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</si>
  <si>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</si>
  <si>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</si>
  <si>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</si>
  <si>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</si>
  <si>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</si>
  <si>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</si>
  <si>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</si>
  <si>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</si>
  <si>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</si>
  <si>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</si>
  <si>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</si>
  <si>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</si>
  <si>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</si>
  <si>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</si>
  <si>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</si>
  <si>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</si>
  <si>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</si>
  <si>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</si>
  <si>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</si>
  <si>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</si>
  <si>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</si>
  <si>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</si>
  <si>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</si>
  <si>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</si>
  <si>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</si>
  <si>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</si>
  <si>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</si>
  <si>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</si>
  <si>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</si>
  <si>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</si>
  <si>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</si>
  <si>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</si>
  <si>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</si>
  <si>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</si>
  <si>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</si>
  <si>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</si>
  <si>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</si>
  <si>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</si>
  <si>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</si>
  <si>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</si>
  <si>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</si>
  <si>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</si>
  <si>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</si>
  <si>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</si>
  <si>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</si>
  <si>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</si>
  <si>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</si>
  <si>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</si>
  <si>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</si>
  <si>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</si>
  <si>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</si>
  <si>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</si>
  <si>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</si>
  <si>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</si>
  <si>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</si>
  <si>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</si>
  <si>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</si>
  <si>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</si>
  <si>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</si>
  <si>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</si>
  <si>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</si>
  <si>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</si>
  <si>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</si>
  <si>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</si>
  <si>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</si>
  <si>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</si>
  <si>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</si>
  <si>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</si>
  <si>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</si>
  <si>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</si>
  <si>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</si>
  <si>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</si>
  <si>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</si>
  <si>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</si>
  <si>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</si>
  <si>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</si>
  <si>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</si>
  <si>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</si>
  <si>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</si>
  <si>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</si>
  <si>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</si>
  <si>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</si>
  <si>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</si>
  <si>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</si>
  <si>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</si>
  <si>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</si>
  <si>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</si>
  <si>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</si>
  <si>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</si>
  <si>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</si>
  <si>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</si>
  <si>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</si>
  <si>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</si>
  <si>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</si>
  <si>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</si>
  <si>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</si>
  <si>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</si>
  <si>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</si>
  <si>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</si>
  <si>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</si>
  <si>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</si>
  <si>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</si>
  <si>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</si>
  <si>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</si>
  <si>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</si>
  <si>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</si>
  <si>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</si>
  <si>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</si>
  <si>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</si>
  <si>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</si>
  <si>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</si>
  <si>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</si>
  <si>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</si>
  <si>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</si>
  <si>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</si>
  <si>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</si>
  <si>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</si>
  <si>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</si>
  <si>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</si>
  <si>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</si>
  <si>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</si>
  <si>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</si>
  <si>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</si>
  <si>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</si>
  <si>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</si>
  <si>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</si>
  <si>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</si>
  <si>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</si>
  <si>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</si>
  <si>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</si>
  <si>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</si>
  <si>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</si>
  <si>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</si>
  <si>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</si>
  <si>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</si>
  <si>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</si>
  <si>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</si>
  <si>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</si>
  <si>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</si>
  <si>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</si>
  <si>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</si>
  <si>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</si>
  <si>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</si>
  <si>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</si>
  <si>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</si>
  <si>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</si>
  <si>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</si>
  <si>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</si>
  <si>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</si>
  <si>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</si>
  <si>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</si>
  <si>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</si>
  <si>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</si>
  <si>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</si>
  <si>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</si>
  <si>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</si>
  <si>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</si>
  <si>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</si>
  <si>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</si>
  <si>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</si>
  <si>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</si>
  <si>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</si>
  <si>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</si>
  <si>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</si>
  <si>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</si>
  <si>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</si>
  <si>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</si>
  <si>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</si>
  <si>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</si>
  <si>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</si>
  <si>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</si>
  <si>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</si>
  <si>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</si>
  <si>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</si>
  <si>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</si>
  <si>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</si>
  <si>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</si>
  <si>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</si>
  <si>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</si>
  <si>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</si>
  <si>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</si>
  <si>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</si>
  <si>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</si>
  <si>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</si>
  <si>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</si>
  <si>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</si>
  <si>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</si>
  <si>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</si>
  <si>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</si>
  <si>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</si>
  <si>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</si>
  <si>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</si>
  <si>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</si>
  <si>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</si>
  <si>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</si>
  <si>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</si>
  <si>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</si>
  <si>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</si>
  <si>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</si>
  <si>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</si>
  <si>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</si>
  <si>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</si>
  <si>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</si>
  <si>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</si>
  <si>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</si>
  <si>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</si>
  <si>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</si>
  <si>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</si>
  <si>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</si>
  <si>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</si>
  <si>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</si>
  <si>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</si>
  <si>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</si>
  <si>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</si>
  <si>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</si>
  <si>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</si>
  <si>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</si>
  <si>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</si>
  <si>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</si>
  <si>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</si>
  <si>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</si>
  <si>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</si>
  <si>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</si>
  <si>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</si>
  <si>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</si>
  <si>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</si>
  <si>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</si>
  <si>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</si>
  <si>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</si>
  <si>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</si>
  <si>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</si>
  <si>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</si>
  <si>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</si>
  <si>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</si>
  <si>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</si>
  <si>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</si>
  <si>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</si>
  <si>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</si>
  <si>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</si>
  <si>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</si>
  <si>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</si>
  <si>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</si>
  <si>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</si>
  <si>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</si>
  <si>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</si>
  <si>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</si>
  <si>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</si>
  <si>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</si>
  <si>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</si>
  <si>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</si>
  <si>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</si>
  <si>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</si>
  <si>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</si>
  <si>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</si>
  <si>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</si>
  <si>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</si>
  <si>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</si>
  <si>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</si>
  <si>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</si>
  <si>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</si>
  <si>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</si>
  <si>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</si>
  <si>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</si>
  <si>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</si>
  <si>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</si>
  <si>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</si>
  <si>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</si>
  <si>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</si>
  <si>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</si>
  <si>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</si>
  <si>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</si>
  <si>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</si>
  <si>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</si>
  <si>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</si>
  <si>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</si>
  <si>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</si>
  <si>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</si>
  <si>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</si>
  <si>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</si>
  <si>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</si>
  <si>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</si>
  <si>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</si>
  <si>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</si>
  <si>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</si>
  <si>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</si>
  <si>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</si>
  <si>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</si>
  <si>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</si>
  <si>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</si>
  <si>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</si>
  <si>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</si>
  <si>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</si>
  <si>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</si>
  <si>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</si>
  <si>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</si>
  <si>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</si>
  <si>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</si>
  <si>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</si>
  <si>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</si>
  <si>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</si>
  <si>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</si>
  <si>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</si>
  <si>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</si>
  <si>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</si>
  <si>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</si>
  <si>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</si>
  <si>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</si>
  <si>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</si>
  <si>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</si>
  <si>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</si>
  <si>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</si>
  <si>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</si>
  <si>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</si>
  <si>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</si>
  <si>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</si>
  <si>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</si>
  <si>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</si>
  <si>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</si>
  <si>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</si>
  <si>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</si>
  <si>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</si>
  <si>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</si>
  <si>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</si>
  <si>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</si>
  <si>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</si>
  <si>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</si>
  <si>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</si>
  <si>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</si>
  <si>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</si>
  <si>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</si>
  <si>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</si>
  <si>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</si>
  <si>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</si>
  <si>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</si>
  <si>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</si>
  <si>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</si>
  <si>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</si>
  <si>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</si>
  <si>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</si>
  <si>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</si>
  <si>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</si>
  <si>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</si>
  <si>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</si>
  <si>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</si>
  <si>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</si>
  <si>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</si>
  <si>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</si>
  <si>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</si>
  <si>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</si>
  <si>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</si>
  <si>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</si>
  <si>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</si>
  <si>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</si>
  <si>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</si>
  <si>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</si>
  <si>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</si>
  <si>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</si>
  <si>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</si>
  <si>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</si>
  <si>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</si>
  <si>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</si>
  <si>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</si>
  <si>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</si>
  <si>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</si>
  <si>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</si>
  <si>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</si>
  <si>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</si>
  <si>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</si>
  <si>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</si>
  <si>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</si>
  <si>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</si>
  <si>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</si>
  <si>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</si>
  <si>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</si>
  <si>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</si>
  <si>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</si>
  <si>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</si>
  <si>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</si>
  <si>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</si>
  <si>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</si>
  <si>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</si>
  <si>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</si>
  <si>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</si>
  <si>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</si>
  <si>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</si>
  <si>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</si>
  <si>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</si>
  <si>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</si>
  <si>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</si>
  <si>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</si>
  <si>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</si>
  <si>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</si>
  <si>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</si>
  <si>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</si>
  <si>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</si>
  <si>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</si>
  <si>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</si>
  <si>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</si>
  <si>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</si>
  <si>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</si>
  <si>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</si>
  <si>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</si>
  <si>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</si>
  <si>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</si>
  <si>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</si>
  <si>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</si>
  <si>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</si>
  <si>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</si>
  <si>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</si>
  <si>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</si>
  <si>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</si>
  <si>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</si>
  <si>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</si>
  <si>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</si>
  <si>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</si>
  <si>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</si>
  <si>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</si>
  <si>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</si>
  <si>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</si>
  <si>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</si>
  <si>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</si>
  <si>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</si>
  <si>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</si>
  <si>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</si>
  <si>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</si>
  <si>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</si>
  <si>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</si>
  <si>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</si>
  <si>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</si>
  <si>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</si>
  <si>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</si>
  <si>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</si>
  <si>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</si>
  <si>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</si>
  <si>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</si>
  <si>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</si>
  <si>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</si>
  <si>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</si>
  <si>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</si>
  <si>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</si>
  <si>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</si>
  <si>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</si>
  <si>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</si>
  <si>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</si>
  <si>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</si>
  <si>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</si>
  <si>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</si>
  <si>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</si>
  <si>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</si>
  <si>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</si>
  <si>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</si>
  <si>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</si>
  <si>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</si>
  <si>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</si>
  <si>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</si>
  <si>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</si>
  <si>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</si>
  <si>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</si>
  <si>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</si>
  <si>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</si>
  <si>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</si>
  <si>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</si>
  <si>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</si>
  <si>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</si>
  <si>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</si>
  <si>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</si>
  <si>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</si>
  <si>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</si>
  <si>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</si>
  <si>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</si>
  <si>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</si>
  <si>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</si>
  <si>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</si>
  <si>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</si>
  <si>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</si>
  <si>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</si>
  <si>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</si>
  <si>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</si>
  <si>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</si>
  <si>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</si>
  <si>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</si>
  <si>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</si>
  <si>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</si>
  <si>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</si>
  <si>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</si>
  <si>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</si>
  <si>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</si>
  <si>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</si>
  <si>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</si>
  <si>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</si>
  <si>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</si>
  <si>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</si>
  <si>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</si>
  <si>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</si>
  <si>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</si>
  <si>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</si>
  <si>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</si>
  <si>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</si>
  <si>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</si>
  <si>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</si>
  <si>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</si>
  <si>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</si>
  <si>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</si>
  <si>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</si>
  <si>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</si>
  <si>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</si>
  <si>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</si>
  <si>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</si>
  <si>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</si>
  <si>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</si>
  <si>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</si>
  <si>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</si>
  <si>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</si>
  <si>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</si>
  <si>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</si>
  <si>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</si>
  <si>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</si>
  <si>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</si>
  <si>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</si>
  <si>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</si>
  <si>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</si>
  <si>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</si>
  <si>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</si>
  <si>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</si>
  <si>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</si>
  <si>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</si>
  <si>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</si>
  <si>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</si>
  <si>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</si>
  <si>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</si>
  <si>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</si>
  <si>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</si>
  <si>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</si>
  <si>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</si>
  <si>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</si>
  <si>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</si>
  <si>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</si>
  <si>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</si>
  <si>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</si>
  <si>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</si>
  <si>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</si>
  <si>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</si>
  <si>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</si>
  <si>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</si>
  <si>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</si>
  <si>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</si>
  <si>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</si>
  <si>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</si>
  <si>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</si>
  <si>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</si>
  <si>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</si>
  <si>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</si>
  <si>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</si>
  <si>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</si>
  <si>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</si>
  <si>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</si>
  <si>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</si>
  <si>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</si>
  <si>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</si>
  <si>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</si>
  <si>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</si>
  <si>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</si>
  <si>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</si>
  <si>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</si>
  <si>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</si>
  <si>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</si>
  <si>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</si>
  <si>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</si>
  <si>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</si>
  <si>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</si>
  <si>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</si>
  <si>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</si>
  <si>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</si>
  <si>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</si>
  <si>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</si>
  <si>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</si>
  <si>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</si>
  <si>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</si>
  <si>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</si>
  <si>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</si>
  <si>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</si>
  <si>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</si>
  <si>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</si>
  <si>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</si>
  <si>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</si>
  <si>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</si>
  <si>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</si>
  <si>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</si>
  <si>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</si>
  <si>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</si>
  <si>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</si>
  <si>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</si>
  <si>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</si>
  <si>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</si>
  <si>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</si>
  <si>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</si>
  <si>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</si>
  <si>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</si>
  <si>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</si>
  <si>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</si>
  <si>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</si>
  <si>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</si>
  <si>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</si>
  <si>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</si>
  <si>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</si>
  <si>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</si>
  <si>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</si>
  <si>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</si>
  <si>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</si>
  <si>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</si>
  <si>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</si>
  <si>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</si>
  <si>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</si>
  <si>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</si>
  <si>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</si>
  <si>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</si>
  <si>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</si>
  <si>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</si>
  <si>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</si>
  <si>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</si>
  <si>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</si>
  <si>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</si>
  <si>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</si>
  <si>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</si>
  <si>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</si>
  <si>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</si>
  <si>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</si>
  <si>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</si>
  <si>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</si>
  <si>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</si>
  <si>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</si>
  <si>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</si>
  <si>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</si>
  <si>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</si>
  <si>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</si>
  <si>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</si>
  <si>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</si>
  <si>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</si>
  <si>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</si>
  <si>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</si>
  <si>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</si>
  <si>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</si>
  <si>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</si>
  <si>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</si>
  <si>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</si>
  <si>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</si>
  <si>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</si>
  <si>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</si>
  <si>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</si>
  <si>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</si>
  <si>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</si>
  <si>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</si>
  <si>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</si>
  <si>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</si>
  <si>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</si>
  <si>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</si>
  <si>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</si>
  <si>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</si>
  <si>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</si>
  <si>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</si>
  <si>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</si>
  <si>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</si>
  <si>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</si>
  <si>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</si>
  <si>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</si>
  <si>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</si>
  <si>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</si>
  <si>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</si>
  <si>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</si>
  <si>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</si>
  <si>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</si>
  <si>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</si>
  <si>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</si>
  <si>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</si>
  <si>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</si>
  <si>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</si>
  <si>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</si>
  <si>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</si>
  <si>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</si>
  <si>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</si>
  <si>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</si>
  <si>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</si>
  <si>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</si>
  <si>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</si>
  <si>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</si>
  <si>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</si>
  <si>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</si>
  <si>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</si>
  <si>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</si>
  <si>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</si>
  <si>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</si>
  <si>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</si>
  <si>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</si>
  <si>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</si>
  <si>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</si>
  <si>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</si>
  <si>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</si>
  <si>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</si>
  <si>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</si>
  <si>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</si>
  <si>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</si>
  <si>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</si>
  <si>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</si>
  <si>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</si>
  <si>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</si>
  <si>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</si>
  <si>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</si>
  <si>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</si>
  <si>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</si>
  <si>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</si>
  <si>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</si>
  <si>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</si>
  <si>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</si>
  <si>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</si>
  <si>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</si>
  <si>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</si>
  <si>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</si>
  <si>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</si>
  <si>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</si>
  <si>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</si>
  <si>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</si>
  <si>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</si>
  <si>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</si>
  <si>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</si>
  <si>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</si>
  <si>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</si>
  <si>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</si>
  <si>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</si>
  <si>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</si>
  <si>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</si>
  <si>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</si>
  <si>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</si>
  <si>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</si>
  <si>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</si>
  <si>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</si>
  <si>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</si>
  <si>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</si>
  <si>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</si>
  <si>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</si>
  <si>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</si>
  <si>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</si>
  <si>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</si>
  <si>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</si>
  <si>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</si>
  <si>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</si>
  <si>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</si>
  <si>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</si>
  <si>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</si>
  <si>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</si>
  <si>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</si>
  <si>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</si>
  <si>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</si>
  <si>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</si>
  <si>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</si>
  <si>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</si>
  <si>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</si>
  <si>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</si>
  <si>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</si>
  <si>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</si>
  <si>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</si>
  <si>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</si>
  <si>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</si>
  <si>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</si>
  <si>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</si>
  <si>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</si>
  <si>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</si>
  <si>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</si>
  <si>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</si>
  <si>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</si>
  <si>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</si>
  <si>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</si>
  <si>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</si>
  <si>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</si>
  <si>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</si>
  <si>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</si>
  <si>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</si>
  <si>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</si>
  <si>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</si>
  <si>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</si>
  <si>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</si>
  <si>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</si>
  <si>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</si>
  <si>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</si>
  <si>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</si>
  <si>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</si>
  <si>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</si>
  <si>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</si>
  <si>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</si>
  <si>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</si>
  <si>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</si>
  <si>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</si>
  <si>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</si>
  <si>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</si>
  <si>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</si>
  <si>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</si>
  <si>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</si>
  <si>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</si>
  <si>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</si>
  <si>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</si>
  <si>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</si>
  <si>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</si>
  <si>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</si>
  <si>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</si>
  <si>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</si>
  <si>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</si>
  <si>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</si>
  <si>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</si>
  <si>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</si>
  <si>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</si>
  <si>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</si>
  <si>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</si>
  <si>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</si>
  <si>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</si>
  <si>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</si>
  <si>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</si>
  <si>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</si>
  <si>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</si>
  <si>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</si>
  <si>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</si>
  <si>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</si>
  <si>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</si>
  <si>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</si>
  <si>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</si>
  <si>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</si>
  <si>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</si>
  <si>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</si>
  <si>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</si>
  <si>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</si>
  <si>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</si>
  <si>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</si>
  <si>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</si>
  <si>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</si>
  <si>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</si>
  <si>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</si>
  <si>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</si>
  <si>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</si>
  <si>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</si>
  <si>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</si>
  <si>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</si>
  <si>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</si>
  <si>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</si>
  <si>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</si>
  <si>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</si>
  <si>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</si>
  <si>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</si>
  <si>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</si>
  <si>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</si>
  <si>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</si>
  <si>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</si>
  <si>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</si>
  <si>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</si>
  <si>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</si>
  <si>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</si>
  <si>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</si>
  <si>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</si>
  <si>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</si>
  <si>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</si>
  <si>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</si>
  <si>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</si>
  <si>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</si>
  <si>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</si>
  <si>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</si>
  <si>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</si>
  <si>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</si>
  <si>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</si>
  <si>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</si>
  <si>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</si>
  <si>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</si>
  <si>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</si>
  <si>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</si>
  <si>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</si>
  <si>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</si>
  <si>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</si>
  <si>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</si>
  <si>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</si>
  <si>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</si>
  <si>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</si>
  <si>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</si>
  <si>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</si>
  <si>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</si>
  <si>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</si>
  <si>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</si>
  <si>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</si>
  <si>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</si>
  <si>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</si>
  <si>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</si>
  <si>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</si>
  <si>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</si>
  <si>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</si>
  <si>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</si>
  <si>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</si>
  <si>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</si>
  <si>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</si>
  <si>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</si>
  <si>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</si>
  <si>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</si>
  <si>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</si>
  <si>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</si>
  <si>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</si>
  <si>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</si>
  <si>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</si>
  <si>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</si>
  <si>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</si>
  <si>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</si>
  <si>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</si>
  <si>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</si>
  <si>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</si>
  <si>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</si>
  <si>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</si>
  <si>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</si>
  <si>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</si>
  <si>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</si>
  <si>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</si>
  <si>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</si>
  <si>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</si>
  <si>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</si>
  <si>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</si>
  <si>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</si>
  <si>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</si>
  <si>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</si>
  <si>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</si>
  <si>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</si>
  <si>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</si>
  <si>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</si>
  <si>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</si>
  <si>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</si>
  <si>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</si>
  <si>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</si>
  <si>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</si>
  <si>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</si>
  <si>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</si>
  <si>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</si>
  <si>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</si>
  <si>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</si>
  <si>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</si>
  <si>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</si>
  <si>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</si>
  <si>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</si>
  <si>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</si>
  <si>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</si>
  <si>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</si>
  <si>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</si>
  <si>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</si>
  <si>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</si>
  <si>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</si>
  <si>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</si>
  <si>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</si>
  <si>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</si>
  <si>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</si>
  <si>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</si>
  <si>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</si>
  <si>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</si>
  <si>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</si>
  <si>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</si>
  <si>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</si>
  <si>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</si>
  <si>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</si>
  <si>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</si>
  <si>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</si>
  <si>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</si>
  <si>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</si>
  <si>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</si>
  <si>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</si>
  <si>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</si>
  <si>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</si>
  <si>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</si>
  <si>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</si>
  <si>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</si>
  <si>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</si>
  <si>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</si>
  <si>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</si>
  <si>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</si>
  <si>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</si>
  <si>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</si>
  <si>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</si>
  <si>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</si>
  <si>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</si>
  <si>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</si>
  <si>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</si>
  <si>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</si>
  <si>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</si>
  <si>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</si>
  <si>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</si>
  <si>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</si>
  <si>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</si>
  <si>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</si>
  <si>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</si>
  <si>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</si>
  <si>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</si>
  <si>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</si>
  <si>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</si>
  <si>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</si>
  <si>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</si>
  <si>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</si>
  <si>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</si>
  <si>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</si>
  <si>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</si>
  <si>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</si>
  <si>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</si>
  <si>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</si>
  <si>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</si>
  <si>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</si>
  <si>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</si>
  <si>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</si>
  <si>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</si>
  <si>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</si>
  <si>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</si>
  <si>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</si>
  <si>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</si>
  <si>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</si>
  <si>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</si>
  <si>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</si>
  <si>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</si>
  <si>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</si>
  <si>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</si>
  <si>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</si>
  <si>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</si>
  <si>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</si>
  <si>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</si>
  <si>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</si>
  <si>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</si>
  <si>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</si>
  <si>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</si>
  <si>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</si>
  <si>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</si>
  <si>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</si>
  <si>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</si>
  <si>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</si>
  <si>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</si>
  <si>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</si>
  <si>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</si>
  <si>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</si>
  <si>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</si>
  <si>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</si>
  <si>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</si>
  <si>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</si>
  <si>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</si>
  <si>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</si>
  <si>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</si>
  <si>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</si>
  <si>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</si>
  <si>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</si>
  <si>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</si>
  <si>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</si>
  <si>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</si>
  <si>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</si>
  <si>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</si>
  <si>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</si>
  <si>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</si>
  <si>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</si>
  <si>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</si>
  <si>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</si>
  <si>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</si>
  <si>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</si>
  <si>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</si>
  <si>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</si>
  <si>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</si>
  <si>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</si>
  <si>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</si>
  <si>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</si>
  <si>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</si>
  <si>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</si>
  <si>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</si>
  <si>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</si>
  <si>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</si>
  <si>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</si>
  <si>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</si>
  <si>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</si>
  <si>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</si>
  <si>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</si>
  <si>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</si>
  <si>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</si>
  <si>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</si>
  <si>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</si>
  <si>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</si>
  <si>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</si>
  <si>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</si>
  <si>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</si>
  <si>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</si>
  <si>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</si>
  <si>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</si>
  <si>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</si>
  <si>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</si>
  <si>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</si>
  <si>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</si>
  <si>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</si>
  <si>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</si>
  <si>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</si>
  <si>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</si>
  <si>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</si>
  <si>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</si>
  <si>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</si>
  <si>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</si>
  <si>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</si>
  <si>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</si>
  <si>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</si>
  <si>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</si>
  <si>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</si>
  <si>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</si>
  <si>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</si>
  <si>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</si>
  <si>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</si>
  <si>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</si>
  <si>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</si>
  <si>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</si>
  <si>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</si>
  <si>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</si>
  <si>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</si>
  <si>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</si>
  <si>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</si>
  <si>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</si>
  <si>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</si>
  <si>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</si>
  <si>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</si>
  <si>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</si>
  <si>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</si>
  <si>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</si>
  <si>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</si>
  <si>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</si>
  <si>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</si>
  <si>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</si>
  <si>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</si>
  <si>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</si>
  <si>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</si>
  <si>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</si>
  <si>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</si>
  <si>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</si>
  <si>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</si>
  <si>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</si>
  <si>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</si>
  <si>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</si>
  <si>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</si>
  <si>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</si>
  <si>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</si>
  <si>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</si>
  <si>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</si>
  <si>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</si>
  <si>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</si>
  <si>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</si>
  <si>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</si>
  <si>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</si>
  <si>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</si>
  <si>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</si>
  <si>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</si>
  <si>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</si>
  <si>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</si>
  <si>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</si>
  <si>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</si>
  <si>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</si>
  <si>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</si>
  <si>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</si>
  <si>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</si>
  <si>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</si>
  <si>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</si>
  <si>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</si>
  <si>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</si>
  <si>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</si>
  <si>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</si>
  <si>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</si>
  <si>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</si>
  <si>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</si>
  <si>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</si>
  <si>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</si>
  <si>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</si>
  <si>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</si>
  <si>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</si>
  <si>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</si>
  <si>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</si>
  <si>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</si>
  <si>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</si>
  <si>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</si>
  <si>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</si>
  <si>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</si>
  <si>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</si>
  <si>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</si>
  <si>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</si>
  <si>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</si>
  <si>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</si>
  <si>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</si>
  <si>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</si>
  <si>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</si>
  <si>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</si>
  <si>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</si>
  <si>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</si>
  <si>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</si>
  <si>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</si>
  <si>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</si>
  <si>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</si>
  <si>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</si>
  <si>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</si>
  <si>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</si>
  <si>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</si>
  <si>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</si>
  <si>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</si>
  <si>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</si>
  <si>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</si>
  <si>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</si>
  <si>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</si>
  <si>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</si>
  <si>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</si>
  <si>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</si>
  <si>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</si>
  <si>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</si>
  <si>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</si>
  <si>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</si>
  <si>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</si>
  <si>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</si>
  <si>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</si>
  <si>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</si>
  <si>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</si>
  <si>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</si>
  <si>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</si>
  <si>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</si>
  <si>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</si>
  <si>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</si>
  <si>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</si>
  <si>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</si>
  <si>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</si>
  <si>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</si>
  <si>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</si>
  <si>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</si>
  <si>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</si>
  <si>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</si>
  <si>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</si>
  <si>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</si>
  <si>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</si>
  <si>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</si>
  <si>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</si>
  <si>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</si>
  <si>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</si>
  <si>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</si>
  <si>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</si>
  <si>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</si>
  <si>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</si>
  <si>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</si>
  <si>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</si>
  <si>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</si>
  <si>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</si>
  <si>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</si>
  <si>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</si>
  <si>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</si>
  <si>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</si>
  <si>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</si>
  <si>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</si>
  <si>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</si>
  <si>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</si>
  <si>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</si>
  <si>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</si>
  <si>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</si>
  <si>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</si>
  <si>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</si>
  <si>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</si>
  <si>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</si>
  <si>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</si>
  <si>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</si>
  <si>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</si>
  <si>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</si>
  <si>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</si>
  <si>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</si>
  <si>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</si>
  <si>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</si>
  <si>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</si>
  <si>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</si>
  <si>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</si>
  <si>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</si>
  <si>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</si>
  <si>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</si>
  <si>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</si>
  <si>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</si>
  <si>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</si>
  <si>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</si>
  <si>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</si>
  <si>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</si>
  <si>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</si>
  <si>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</si>
  <si>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</si>
  <si>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</si>
  <si>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</si>
  <si>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</si>
  <si>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</si>
  <si>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</si>
  <si>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</si>
  <si>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</si>
  <si>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</si>
  <si>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</si>
  <si>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</si>
  <si>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</si>
  <si>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</si>
  <si>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</si>
  <si>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</si>
  <si>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</si>
  <si>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</si>
  <si>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</si>
  <si>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</si>
  <si>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</si>
  <si>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</si>
  <si>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</si>
  <si>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</si>
  <si>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</si>
  <si>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</si>
  <si>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</si>
  <si>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</si>
  <si>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</si>
  <si>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</si>
  <si>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</si>
  <si>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</si>
  <si>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</si>
  <si>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</si>
  <si>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</si>
  <si>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</si>
  <si>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</si>
  <si>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</si>
  <si>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</si>
  <si>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</si>
  <si>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</si>
  <si>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</si>
  <si>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</si>
  <si>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</si>
  <si>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</si>
  <si>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</si>
  <si>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</si>
  <si>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</si>
  <si>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</si>
  <si>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</si>
  <si>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</si>
  <si>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</si>
  <si>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</si>
  <si>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</si>
  <si>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</si>
  <si>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</si>
  <si>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</si>
  <si>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</si>
  <si>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</si>
  <si>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</si>
  <si>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</si>
  <si>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</si>
  <si>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</si>
  <si>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</si>
  <si>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</si>
  <si>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</si>
  <si>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</si>
  <si>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</si>
  <si>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</si>
  <si>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</si>
  <si>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</si>
  <si>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</si>
  <si>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</si>
  <si>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</si>
  <si>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</si>
  <si>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</si>
  <si>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</si>
  <si>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</si>
  <si>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</si>
  <si>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</si>
  <si>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</si>
  <si>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</si>
  <si>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</si>
  <si>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</si>
  <si>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</si>
  <si>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</si>
  <si>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</si>
  <si>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</si>
  <si>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</si>
  <si>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</si>
  <si>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</si>
  <si>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</si>
  <si>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</si>
  <si>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</si>
  <si>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</si>
  <si>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</si>
  <si>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</si>
  <si>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</si>
  <si>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</si>
  <si>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</si>
  <si>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</si>
  <si>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</si>
  <si>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</si>
  <si>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</si>
  <si>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</si>
  <si>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</si>
  <si>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</si>
  <si>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</si>
  <si>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</si>
  <si>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</si>
  <si>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</si>
  <si>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</si>
  <si>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</si>
  <si>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</si>
  <si>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</si>
  <si>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</si>
  <si>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</si>
  <si>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</si>
  <si>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</si>
  <si>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</si>
  <si>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</si>
  <si>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</si>
  <si>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</si>
  <si>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</si>
  <si>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</si>
  <si>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</si>
  <si>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</si>
  <si>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</si>
  <si>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</si>
  <si>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</si>
  <si>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</si>
  <si>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</si>
  <si>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</si>
  <si>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</si>
  <si>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</si>
  <si>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</si>
  <si>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</si>
  <si>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</si>
  <si>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</si>
  <si>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</si>
  <si>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</si>
  <si>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</si>
  <si>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</si>
  <si>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</si>
  <si>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</si>
  <si>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</si>
  <si>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</si>
  <si>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</si>
  <si>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</si>
  <si>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</si>
  <si>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</si>
  <si>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</si>
  <si>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</si>
  <si>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</si>
  <si>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</si>
  <si>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</si>
  <si>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</si>
  <si>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</si>
  <si>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</si>
  <si>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</si>
  <si>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</si>
  <si>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</si>
  <si>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</si>
  <si>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</si>
  <si>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</si>
  <si>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</si>
  <si>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</si>
  <si>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</si>
  <si>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</si>
  <si>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</si>
  <si>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</si>
  <si>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</si>
  <si>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</si>
  <si>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</si>
  <si>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</si>
  <si>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</si>
  <si>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</si>
  <si>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</si>
  <si>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</si>
  <si>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</si>
  <si>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</si>
  <si>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</si>
  <si>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</si>
  <si>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</si>
  <si>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</si>
  <si>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</si>
  <si>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</si>
  <si>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</si>
  <si>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</si>
  <si>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</si>
  <si>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</si>
  <si>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</si>
  <si>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</si>
  <si>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</si>
  <si>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</si>
  <si>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</si>
  <si>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</si>
  <si>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</si>
  <si>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</si>
  <si>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</si>
  <si>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</si>
  <si>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</si>
  <si>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</si>
  <si>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</si>
  <si>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</si>
  <si>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</si>
  <si>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</si>
  <si>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</si>
  <si>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</si>
  <si>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</si>
  <si>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</si>
  <si>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</si>
  <si>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</si>
  <si>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</si>
  <si>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</si>
  <si>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</si>
  <si>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</si>
  <si>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</si>
  <si>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</si>
  <si>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</si>
  <si>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</si>
  <si>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</si>
  <si>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</si>
  <si>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</si>
  <si>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</si>
  <si>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</si>
  <si>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</si>
  <si>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</si>
  <si>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</si>
  <si>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</si>
  <si>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</si>
  <si>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</si>
  <si>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</si>
  <si>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</si>
  <si>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</si>
  <si>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</si>
  <si>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</si>
  <si>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</si>
  <si>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</si>
  <si>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</si>
  <si>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</si>
  <si>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</si>
  <si>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</si>
  <si>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</si>
  <si>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</si>
  <si>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</si>
  <si>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</si>
  <si>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</si>
  <si>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</si>
  <si>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</si>
  <si>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</si>
  <si>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</si>
  <si>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</si>
  <si>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</si>
  <si>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</si>
  <si>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</si>
  <si>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</si>
  <si>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</si>
  <si>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</si>
  <si>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</si>
  <si>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</si>
  <si>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</si>
  <si>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</si>
  <si>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</si>
  <si>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</si>
  <si>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</si>
  <si>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</si>
  <si>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</si>
  <si>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</si>
  <si>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</si>
  <si>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</si>
  <si>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</si>
  <si>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</si>
  <si>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</si>
  <si>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</si>
  <si>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</si>
  <si>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</si>
  <si>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</si>
  <si>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</si>
  <si>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</si>
  <si>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</si>
  <si>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</si>
  <si>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</si>
  <si>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</si>
  <si>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</si>
  <si>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</si>
  <si>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</si>
  <si>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</si>
  <si>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</si>
  <si>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</si>
  <si>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</si>
  <si>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</si>
  <si>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</si>
  <si>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</si>
  <si>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</si>
  <si>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</si>
  <si>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</si>
  <si>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</si>
  <si>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</si>
  <si>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</si>
  <si>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</si>
  <si>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</si>
  <si>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</si>
  <si>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</si>
  <si>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</si>
  <si>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</si>
  <si>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</si>
  <si>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</si>
  <si>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</si>
  <si>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</si>
  <si>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</si>
  <si>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</si>
  <si>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</si>
  <si>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</si>
  <si>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</si>
  <si>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</si>
  <si>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</si>
  <si>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</si>
  <si>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</si>
  <si>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</si>
  <si>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</si>
  <si>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</si>
  <si>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</si>
  <si>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</si>
  <si>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</si>
  <si>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</si>
  <si>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</si>
  <si>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</si>
  <si>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</si>
  <si>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</si>
  <si>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</si>
  <si>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</si>
  <si>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</si>
  <si>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</si>
  <si>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</si>
  <si>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</si>
  <si>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</si>
  <si>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</si>
  <si>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</si>
  <si>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</si>
  <si>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</si>
  <si>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</si>
  <si>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</si>
  <si>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</si>
  <si>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</si>
  <si>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</si>
  <si>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</si>
  <si>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</si>
  <si>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</si>
  <si>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</si>
  <si>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</si>
  <si>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</si>
  <si>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</si>
  <si>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</si>
  <si>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</si>
  <si>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</si>
  <si>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</si>
  <si>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</si>
  <si>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</si>
  <si>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</si>
  <si>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</si>
  <si>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</si>
  <si>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</si>
  <si>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</si>
  <si>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</si>
  <si>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</si>
  <si>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</si>
  <si>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</si>
  <si>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</si>
  <si>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</si>
  <si>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</si>
  <si>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</si>
  <si>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</si>
  <si>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</si>
  <si>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</si>
  <si>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</si>
  <si>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</si>
  <si>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</si>
  <si>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</si>
  <si>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</si>
  <si>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</si>
  <si>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</si>
  <si>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</si>
  <si>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</si>
  <si>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</si>
  <si>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</si>
  <si>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</si>
  <si>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</si>
  <si>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</si>
  <si>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</si>
  <si>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</si>
  <si>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</si>
  <si>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</si>
  <si>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</si>
  <si>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</si>
  <si>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</si>
  <si>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</si>
  <si>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</si>
  <si>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</si>
  <si>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</si>
  <si>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</si>
  <si>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</si>
  <si>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</si>
  <si>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</si>
  <si>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</si>
  <si>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</si>
  <si>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</si>
  <si>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</si>
  <si>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</si>
  <si>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</si>
  <si>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</si>
  <si>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</si>
  <si>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</si>
  <si>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</si>
  <si>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</si>
  <si>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</si>
  <si>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</si>
  <si>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</si>
  <si>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</si>
  <si>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</si>
  <si>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</si>
  <si>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</si>
  <si>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</si>
  <si>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</si>
  <si>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</si>
  <si>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</si>
  <si>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</si>
  <si>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</si>
  <si>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</si>
  <si>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</si>
  <si>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</si>
  <si>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</si>
  <si>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</si>
  <si>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</si>
  <si>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</si>
  <si>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</si>
  <si>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</si>
  <si>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</si>
  <si>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</si>
  <si>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</si>
  <si>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</si>
  <si>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</si>
  <si>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</si>
  <si>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</si>
  <si>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</si>
  <si>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</si>
  <si>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</si>
  <si>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</si>
  <si>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</si>
  <si>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</si>
  <si>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</si>
  <si>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</si>
  <si>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</si>
  <si>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</si>
  <si>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</si>
  <si>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</si>
  <si>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</si>
  <si>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</si>
  <si>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</si>
  <si>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</si>
  <si>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</si>
  <si>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</si>
  <si>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</si>
  <si>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</si>
  <si>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</si>
  <si>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</si>
  <si>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</si>
  <si>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</si>
  <si>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</si>
  <si>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</si>
  <si>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</si>
  <si>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</si>
  <si>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</si>
  <si>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</si>
  <si>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</si>
  <si>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</si>
  <si>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</si>
  <si>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</si>
  <si>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</si>
  <si>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</si>
  <si>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</si>
  <si>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</si>
  <si>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</si>
  <si>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</si>
  <si>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</si>
  <si>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</si>
  <si>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</si>
  <si>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</si>
  <si>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</si>
  <si>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</si>
  <si>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</si>
  <si>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</si>
  <si>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</si>
  <si>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</si>
  <si>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</si>
  <si>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</si>
  <si>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</si>
  <si>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</si>
  <si>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</si>
  <si>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</si>
  <si>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</si>
  <si>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</si>
  <si>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</si>
  <si>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</si>
  <si>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</si>
  <si>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</si>
  <si>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</si>
  <si>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</si>
  <si>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</si>
  <si>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</si>
  <si>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</si>
  <si>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</si>
  <si>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</si>
  <si>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</si>
  <si>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</si>
  <si>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</si>
  <si>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</si>
  <si>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</si>
  <si>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</si>
  <si>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</si>
  <si>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</si>
  <si>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</si>
  <si>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</si>
  <si>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</si>
  <si>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</si>
  <si>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</si>
  <si>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</si>
  <si>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</si>
  <si>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</si>
  <si>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</si>
  <si>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</si>
  <si>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</si>
  <si>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</si>
  <si>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</si>
  <si>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</si>
  <si>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</si>
  <si>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</si>
  <si>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</si>
  <si>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</si>
  <si>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</si>
  <si>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</si>
  <si>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</si>
  <si>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</si>
  <si>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</si>
  <si>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</si>
  <si>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</si>
  <si>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</si>
  <si>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</si>
  <si>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</si>
  <si>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</si>
  <si>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</si>
  <si>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</si>
  <si>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</si>
  <si>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</si>
  <si>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</si>
  <si>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</si>
  <si>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</si>
  <si>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</si>
  <si>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</si>
  <si>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</si>
  <si>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</si>
  <si>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</si>
  <si>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</si>
  <si>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</si>
  <si>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</si>
  <si>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</si>
  <si>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</si>
  <si>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</si>
  <si>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</si>
  <si>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</si>
  <si>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</si>
  <si>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</si>
  <si>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</si>
  <si>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</si>
  <si>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</si>
  <si>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</si>
  <si>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</si>
  <si>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</si>
  <si>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</si>
  <si>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</si>
  <si>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</si>
  <si>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</si>
  <si>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</si>
  <si>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</si>
  <si>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</si>
  <si>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</si>
  <si>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</si>
  <si>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</si>
  <si>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</si>
  <si>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</si>
  <si>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</si>
  <si>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</si>
  <si>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</si>
  <si>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</si>
  <si>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</si>
  <si>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</si>
  <si>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</si>
  <si>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</si>
  <si>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</si>
  <si>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</si>
  <si>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</si>
  <si>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</si>
  <si>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</si>
  <si>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</si>
  <si>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</si>
  <si>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</si>
  <si>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</si>
  <si>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</si>
  <si>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</si>
  <si>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</si>
  <si>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</si>
  <si>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</si>
  <si>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</si>
  <si>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</si>
  <si>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</si>
  <si>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</si>
  <si>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</si>
  <si>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</si>
  <si>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</si>
  <si>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</si>
  <si>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</si>
  <si>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</si>
  <si>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</si>
  <si>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</si>
  <si>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</si>
  <si>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</si>
  <si>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</si>
  <si>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</si>
  <si>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</si>
  <si>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</si>
  <si>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</si>
  <si>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</si>
  <si>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</si>
  <si>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</si>
  <si>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</si>
  <si>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</si>
  <si>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</si>
  <si>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</si>
  <si>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</si>
  <si>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</si>
  <si>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</si>
  <si>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</si>
  <si>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</si>
  <si>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</si>
  <si>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</si>
  <si>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</si>
  <si>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</si>
  <si>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</si>
  <si>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</si>
  <si>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</si>
  <si>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</si>
  <si>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</si>
  <si>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</si>
  <si>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</si>
  <si>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</si>
  <si>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</si>
  <si>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</si>
  <si>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</si>
  <si>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</si>
  <si>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</si>
  <si>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</si>
  <si>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</si>
  <si>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</si>
  <si>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</si>
  <si>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</si>
  <si>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</si>
  <si>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</si>
  <si>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</si>
  <si>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</si>
  <si>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</si>
  <si>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</si>
  <si>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</si>
  <si>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</si>
  <si>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</si>
  <si>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</si>
  <si>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</si>
  <si>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</si>
  <si>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</si>
  <si>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</si>
  <si>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</si>
  <si>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</si>
  <si>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</si>
  <si>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</si>
  <si>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</si>
  <si>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</si>
  <si>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</si>
  <si>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</si>
  <si>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</si>
  <si>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</si>
  <si>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</si>
  <si>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</si>
  <si>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</si>
  <si>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</si>
  <si>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</si>
  <si>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</si>
  <si>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</si>
  <si>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</si>
  <si>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</si>
  <si>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</si>
  <si>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</si>
  <si>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</si>
  <si>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</si>
  <si>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</si>
  <si>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</si>
  <si>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</si>
  <si>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</si>
  <si>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</si>
  <si>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</si>
  <si>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</si>
  <si>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</si>
  <si>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</si>
  <si>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</si>
  <si>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</si>
  <si>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</si>
  <si>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</si>
  <si>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</si>
  <si>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</si>
  <si>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</si>
  <si>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</si>
  <si>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</si>
  <si>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</si>
  <si>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</si>
  <si>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</si>
  <si>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</si>
  <si>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</si>
  <si>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</si>
  <si>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</si>
  <si>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</si>
  <si>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</si>
  <si>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</si>
  <si>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</si>
  <si>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</si>
  <si>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</si>
  <si>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</si>
  <si>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</si>
  <si>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</si>
  <si>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</si>
  <si>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</si>
  <si>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</si>
  <si>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</si>
  <si>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</si>
  <si>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</si>
  <si>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</si>
  <si>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</si>
  <si>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</si>
  <si>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</si>
  <si>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</si>
  <si>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</si>
  <si>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</si>
  <si>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</si>
  <si>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</si>
  <si>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</si>
  <si>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</si>
  <si>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</si>
  <si>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</si>
  <si>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</si>
  <si>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</si>
  <si>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</si>
  <si>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</si>
  <si>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</si>
  <si>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</si>
  <si>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</si>
  <si>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</si>
  <si>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</si>
  <si>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</si>
  <si>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</si>
  <si>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</si>
  <si>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</si>
  <si>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</si>
  <si>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</si>
  <si>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</si>
  <si>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</si>
  <si>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</si>
  <si>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</si>
  <si>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</si>
  <si>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</si>
  <si>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</si>
  <si>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</si>
  <si>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</si>
  <si>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</si>
  <si>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</si>
  <si>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</si>
  <si>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</si>
  <si>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</si>
  <si>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</si>
  <si>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</si>
  <si>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</si>
  <si>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</si>
  <si>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</si>
  <si>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</si>
  <si>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</si>
  <si>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</si>
  <si>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</si>
  <si>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</si>
  <si>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</si>
  <si>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</si>
  <si>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</si>
  <si>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</si>
  <si>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</si>
  <si>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</si>
  <si>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</si>
  <si>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</si>
  <si>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</si>
  <si>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</si>
  <si>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</si>
  <si>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</si>
  <si>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</si>
  <si>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</si>
  <si>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</si>
  <si>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</si>
  <si>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</si>
  <si>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</si>
  <si>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</si>
  <si>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</si>
  <si>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</si>
  <si>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</si>
  <si>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</si>
  <si>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</si>
  <si>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</si>
  <si>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</si>
  <si>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</si>
  <si>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</si>
  <si>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</si>
  <si>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</si>
  <si>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</si>
  <si>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</si>
  <si>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</si>
  <si>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</si>
  <si>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</si>
  <si>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</si>
  <si>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</si>
  <si>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</si>
  <si>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</si>
  <si>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</si>
  <si>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</si>
  <si>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</si>
  <si>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</si>
  <si>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</si>
  <si>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</si>
  <si>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</si>
  <si>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</si>
  <si>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</si>
  <si>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</si>
  <si>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</si>
  <si>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</si>
  <si>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</si>
  <si>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</si>
  <si>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</si>
  <si>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</si>
  <si>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</si>
  <si>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</si>
  <si>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</si>
  <si>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</si>
  <si>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</si>
  <si>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</si>
  <si>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</si>
  <si>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</si>
  <si>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</si>
  <si>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</si>
  <si>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</si>
  <si>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</si>
  <si>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</si>
  <si>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</si>
  <si>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</si>
  <si>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</si>
  <si>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</si>
  <si>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</si>
  <si>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</si>
  <si>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</si>
  <si>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</si>
  <si>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</si>
  <si>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</si>
  <si>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</si>
  <si>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</si>
  <si>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</si>
  <si>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</si>
  <si>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</si>
  <si>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</si>
  <si>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</si>
  <si>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</si>
  <si>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</si>
  <si>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</si>
  <si>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</si>
  <si>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</si>
  <si>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</si>
  <si>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</si>
  <si>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</si>
  <si>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</si>
  <si>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</si>
  <si>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</si>
  <si>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</si>
  <si>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</si>
  <si>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</si>
  <si>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</si>
  <si>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</si>
  <si>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</si>
  <si>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</si>
  <si>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</si>
  <si>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</si>
  <si>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</si>
  <si>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</si>
  <si>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</si>
  <si>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</si>
  <si>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</si>
  <si>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</si>
  <si>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</si>
  <si>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</si>
  <si>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</si>
  <si>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</si>
  <si>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</si>
  <si>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</si>
  <si>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</si>
  <si>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</si>
  <si>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</si>
  <si>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</si>
  <si>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</si>
  <si>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</si>
  <si>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</si>
  <si>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</si>
  <si>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</si>
  <si>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</si>
  <si>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</si>
  <si>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</si>
  <si>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</si>
  <si>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</si>
  <si>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</si>
  <si>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</si>
  <si>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</si>
  <si>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</si>
  <si>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</si>
  <si>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</si>
  <si>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</si>
  <si>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</si>
  <si>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</si>
  <si>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</si>
  <si>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</si>
  <si>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</si>
  <si>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</si>
  <si>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</si>
  <si>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</si>
  <si>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</si>
  <si>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</si>
  <si>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</si>
  <si>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</si>
  <si>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</si>
  <si>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</si>
  <si>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</si>
  <si>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</si>
  <si>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</si>
  <si>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</si>
  <si>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</si>
  <si>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</si>
  <si>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</si>
  <si>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</si>
  <si>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</si>
  <si>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</si>
  <si>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</si>
  <si>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</si>
  <si>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</si>
  <si>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</si>
  <si>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</si>
  <si>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</si>
  <si>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</si>
  <si>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</si>
  <si>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</si>
  <si>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</si>
  <si>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</si>
  <si>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</si>
  <si>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</si>
  <si>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</si>
  <si>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</si>
  <si>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</si>
  <si>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</si>
  <si>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</si>
  <si>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</si>
  <si>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</si>
  <si>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</si>
  <si>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</si>
  <si>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</si>
  <si>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</si>
  <si>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</si>
  <si>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</si>
  <si>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</si>
  <si>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</si>
  <si>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</si>
  <si>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</si>
  <si>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</si>
  <si>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</si>
  <si>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</si>
  <si>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</si>
  <si>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</si>
  <si>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</si>
  <si>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</si>
  <si>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</si>
  <si>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</si>
  <si>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</si>
  <si>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</si>
  <si>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</si>
  <si>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</si>
  <si>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</si>
  <si>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</si>
  <si>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</si>
  <si>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</si>
  <si>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</si>
  <si>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</si>
  <si>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</si>
  <si>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</si>
  <si>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</si>
  <si>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</si>
  <si>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</si>
  <si>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</si>
  <si>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</si>
  <si>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</si>
  <si>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</si>
  <si>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</si>
  <si>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</si>
  <si>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</si>
  <si>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</si>
  <si>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</si>
  <si>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</si>
  <si>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</si>
  <si>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</si>
  <si>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</si>
  <si>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</si>
  <si>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</si>
  <si>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</si>
  <si>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</si>
  <si>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</si>
  <si>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</si>
  <si>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</si>
  <si>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</si>
  <si>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</si>
  <si>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</si>
  <si>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</si>
  <si>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</si>
  <si>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</si>
  <si>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</si>
  <si>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</si>
  <si>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</si>
  <si>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</si>
  <si>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</si>
  <si>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</si>
  <si>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</si>
  <si>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</si>
  <si>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</si>
  <si>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</si>
  <si>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</si>
  <si>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</si>
  <si>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</si>
  <si>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</si>
  <si>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</si>
  <si>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</si>
  <si>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</si>
  <si>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</si>
  <si>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</si>
  <si>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</si>
  <si>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</si>
  <si>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</si>
  <si>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</si>
  <si>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</si>
  <si>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</si>
  <si>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</si>
  <si>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</si>
  <si>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</si>
  <si>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</si>
  <si>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</si>
  <si>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</si>
  <si>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</si>
  <si>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</si>
  <si>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</si>
  <si>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</si>
  <si>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</si>
  <si>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</si>
  <si>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</si>
  <si>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</si>
  <si>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</si>
  <si>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</si>
  <si>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</si>
  <si>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</si>
  <si>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</si>
  <si>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</si>
  <si>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</si>
  <si>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</si>
  <si>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</si>
  <si>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</si>
  <si>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</si>
  <si>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</si>
  <si>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</si>
  <si>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</si>
  <si>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</si>
  <si>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</si>
  <si>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</si>
  <si>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</si>
  <si>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</si>
  <si>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</si>
  <si>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</si>
  <si>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</si>
  <si>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</si>
  <si>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</si>
  <si>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</si>
  <si>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</si>
  <si>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</si>
  <si>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</si>
  <si>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</si>
  <si>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</si>
  <si>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</si>
  <si>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</si>
  <si>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</si>
  <si>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</si>
  <si>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</si>
  <si>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</si>
  <si>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</si>
  <si>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</si>
  <si>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</si>
  <si>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</si>
  <si>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</si>
  <si>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</si>
  <si>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</si>
  <si>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</si>
  <si>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</si>
  <si>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</si>
  <si>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</si>
  <si>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</si>
  <si>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</si>
  <si>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</si>
  <si>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</si>
  <si>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</si>
  <si>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</si>
  <si>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</si>
  <si>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</si>
  <si>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</si>
  <si>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</si>
  <si>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</si>
  <si>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</si>
  <si>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</si>
  <si>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</si>
  <si>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</si>
  <si>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</si>
  <si>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</si>
  <si>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</si>
  <si>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</si>
  <si>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</si>
  <si>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</si>
  <si>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</si>
  <si>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</si>
  <si>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</si>
  <si>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</si>
  <si>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</si>
  <si>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</si>
  <si>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</si>
  <si>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</si>
  <si>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</si>
  <si>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</si>
  <si>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</si>
  <si>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</si>
  <si>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</si>
  <si>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</si>
  <si>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</si>
  <si>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</si>
  <si>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</si>
  <si>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</si>
  <si>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</si>
  <si>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</si>
  <si>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</si>
  <si>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</si>
  <si>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</si>
  <si>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</si>
  <si>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</si>
  <si>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</si>
  <si>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</si>
  <si>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</si>
  <si>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</si>
  <si>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</si>
  <si>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</si>
  <si>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</si>
  <si>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</si>
  <si>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</si>
  <si>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</si>
  <si>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</si>
  <si>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</si>
  <si>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</si>
  <si>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</si>
  <si>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</si>
  <si>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</si>
  <si>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</si>
  <si>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</si>
  <si>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</si>
  <si>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</si>
  <si>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</si>
  <si>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</si>
  <si>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</si>
  <si>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</si>
  <si>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</si>
  <si>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</si>
  <si>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</si>
  <si>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</si>
  <si>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</si>
  <si>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</si>
  <si>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</si>
  <si>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</si>
  <si>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</si>
  <si>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</si>
  <si>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</si>
  <si>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</si>
  <si>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</si>
  <si>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</si>
  <si>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</si>
  <si>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</si>
  <si>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</si>
  <si>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</si>
  <si>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</si>
  <si>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</si>
  <si>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</si>
  <si>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</si>
  <si>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</si>
  <si>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</si>
  <si>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</si>
  <si>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</si>
  <si>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</si>
  <si>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</si>
  <si>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</si>
  <si>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</si>
  <si>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</si>
  <si>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</si>
  <si>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</si>
  <si>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</si>
  <si>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</si>
  <si>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</si>
  <si>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</si>
  <si>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</si>
  <si>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</si>
  <si>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</si>
  <si>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</si>
  <si>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</si>
  <si>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</si>
  <si>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</si>
  <si>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</si>
  <si>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</si>
  <si>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</si>
  <si>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</si>
  <si>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</si>
  <si>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</si>
  <si>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</si>
  <si>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</si>
  <si>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</si>
  <si>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</si>
  <si>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</si>
  <si>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</si>
  <si>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</si>
  <si>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</si>
  <si>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</si>
  <si>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</si>
  <si>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</si>
  <si>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</si>
  <si>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</si>
  <si>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</si>
  <si>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</si>
  <si>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</si>
  <si>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</si>
  <si>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</si>
  <si>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</si>
  <si>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</si>
  <si>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</si>
  <si>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</si>
  <si>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</si>
  <si>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</si>
  <si>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</si>
  <si>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</si>
  <si>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</si>
  <si>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</si>
  <si>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</si>
  <si>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</si>
  <si>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</si>
  <si>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</si>
  <si>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</si>
  <si>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</si>
  <si>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</si>
  <si>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</si>
  <si>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</si>
  <si>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</si>
  <si>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</si>
  <si>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</si>
  <si>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</si>
  <si>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</si>
  <si>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</si>
  <si>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</si>
  <si>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</si>
  <si>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</si>
  <si>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</si>
  <si>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</si>
  <si>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</si>
  <si>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</si>
  <si>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</si>
  <si>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</si>
  <si>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</si>
  <si>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</si>
  <si>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</si>
  <si>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</si>
  <si>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</si>
  <si>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</si>
  <si>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</si>
  <si>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</si>
  <si>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</si>
  <si>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</si>
  <si>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</si>
  <si>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</si>
  <si>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</si>
  <si>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</si>
  <si>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</si>
  <si>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</si>
  <si>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</si>
  <si>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</si>
  <si>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</si>
  <si>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</si>
  <si>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</si>
  <si>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</si>
  <si>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</si>
  <si>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</si>
  <si>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</si>
  <si>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</si>
  <si>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</si>
  <si>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</si>
  <si>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</si>
  <si>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</si>
  <si>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</si>
  <si>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</si>
  <si>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</si>
  <si>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</si>
  <si>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</si>
  <si>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</si>
  <si>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</si>
  <si>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</si>
  <si>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</si>
  <si>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</si>
  <si>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</si>
  <si>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</si>
  <si>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</si>
  <si>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</si>
  <si>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</si>
  <si>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</si>
  <si>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</si>
  <si>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</si>
  <si>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</si>
  <si>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</si>
  <si>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</si>
  <si>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</si>
  <si>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</si>
  <si>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</si>
  <si>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</si>
  <si>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</si>
  <si>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</si>
  <si>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</si>
  <si>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</si>
  <si>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</si>
  <si>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</si>
  <si>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</si>
  <si>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</si>
  <si>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</si>
  <si>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</si>
  <si>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</si>
  <si>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</si>
  <si>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</si>
  <si>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</si>
  <si>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</si>
  <si>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</si>
  <si>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</si>
  <si>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</si>
  <si>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</si>
  <si>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</si>
  <si>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</si>
  <si>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</si>
  <si>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</si>
  <si>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</si>
  <si>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</si>
  <si>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</si>
  <si>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</si>
  <si>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</si>
  <si>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</si>
  <si>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</si>
  <si>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</si>
  <si>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</si>
  <si>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</si>
  <si>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</si>
  <si>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</si>
  <si>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</si>
  <si>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</si>
  <si>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</si>
  <si>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</si>
  <si>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</si>
  <si>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</si>
  <si>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</si>
  <si>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</si>
  <si>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</si>
  <si>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</si>
  <si>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</si>
  <si>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</si>
  <si>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</si>
  <si>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</si>
  <si>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</si>
  <si>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</si>
  <si>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</si>
  <si>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</si>
  <si>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</si>
  <si>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</si>
  <si>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</si>
  <si>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</si>
  <si>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</si>
  <si>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</si>
  <si>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</si>
  <si>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</si>
  <si>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</si>
  <si>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</si>
  <si>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</si>
  <si>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</si>
  <si>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</si>
  <si>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</si>
  <si>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</si>
  <si>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</si>
  <si>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</si>
  <si>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</si>
  <si>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</si>
  <si>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</si>
  <si>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</si>
  <si>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</si>
  <si>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</si>
  <si>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</si>
  <si>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</si>
  <si>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</si>
  <si>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</si>
  <si>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</si>
  <si>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</si>
  <si>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</si>
  <si>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</si>
  <si>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</si>
  <si>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</si>
  <si>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</si>
  <si>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</si>
  <si>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</si>
  <si>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</si>
  <si>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</si>
  <si>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</si>
  <si>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</si>
  <si>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</si>
  <si>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</si>
  <si>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</si>
  <si>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</si>
  <si>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</si>
  <si>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</si>
  <si>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</si>
  <si>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</si>
  <si>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</si>
  <si>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</si>
  <si>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</si>
  <si>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</si>
  <si>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</si>
  <si>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</si>
  <si>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</si>
  <si>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</si>
  <si>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</si>
  <si>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</si>
  <si>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</si>
  <si>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</si>
  <si>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</si>
  <si>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</si>
  <si>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</si>
  <si>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</si>
  <si>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</si>
  <si>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</si>
  <si>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</si>
  <si>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</si>
  <si>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</si>
  <si>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</si>
  <si>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</si>
  <si>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</si>
  <si>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</si>
  <si>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</si>
  <si>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</si>
  <si>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</si>
  <si>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</si>
  <si>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</si>
  <si>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</si>
  <si>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</si>
  <si>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</si>
  <si>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</si>
  <si>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</si>
  <si>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</si>
  <si>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</si>
  <si>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</si>
  <si>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</si>
  <si>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</si>
  <si>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</si>
  <si>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</si>
  <si>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</si>
  <si>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</si>
  <si>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</si>
  <si>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</si>
  <si>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</si>
  <si>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</si>
  <si>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</si>
  <si>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</si>
  <si>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</si>
  <si>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</si>
  <si>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</si>
  <si>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</si>
  <si>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</si>
  <si>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</si>
  <si>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</si>
  <si>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</si>
  <si>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</si>
  <si>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</si>
  <si>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</si>
  <si>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</si>
  <si>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</si>
  <si>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</si>
  <si>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</si>
  <si>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</si>
  <si>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</si>
  <si>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</si>
  <si>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</si>
  <si>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</si>
  <si>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</si>
  <si>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</si>
  <si>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</si>
  <si>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</si>
  <si>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</si>
  <si>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</si>
  <si>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</si>
  <si>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</si>
  <si>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</si>
  <si>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</si>
  <si>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</si>
  <si>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</si>
  <si>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</si>
  <si>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</si>
  <si>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</si>
  <si>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</si>
  <si>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</si>
  <si>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</si>
  <si>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</si>
  <si>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</si>
  <si>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</si>
  <si>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</si>
  <si>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</si>
  <si>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</si>
  <si>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</si>
  <si>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</si>
  <si>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</si>
  <si>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</si>
  <si>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</si>
  <si>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</si>
  <si>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</si>
  <si>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</si>
  <si>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</si>
  <si>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</si>
  <si>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</si>
  <si>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</si>
  <si>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</si>
  <si>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</si>
  <si>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</si>
  <si>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</si>
  <si>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</si>
  <si>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</si>
  <si>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</si>
  <si>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</si>
  <si>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</si>
  <si>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</si>
  <si>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</si>
  <si>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</si>
  <si>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</si>
  <si>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</si>
  <si>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</si>
  <si>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</si>
  <si>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</si>
  <si>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</si>
  <si>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</si>
  <si>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</si>
  <si>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</si>
  <si>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</si>
  <si>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</si>
  <si>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</si>
  <si>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</si>
  <si>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</si>
  <si>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</si>
  <si>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</si>
  <si>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</si>
  <si>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</si>
  <si>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</si>
  <si>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</si>
  <si>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</si>
  <si>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</si>
  <si>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</si>
  <si>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</si>
  <si>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</si>
  <si>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</si>
  <si>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</si>
  <si>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</si>
  <si>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</si>
  <si>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</si>
  <si>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</si>
  <si>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</si>
  <si>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</si>
  <si>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</si>
  <si>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</si>
  <si>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</si>
  <si>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</si>
  <si>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</si>
  <si>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</si>
  <si>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</si>
  <si>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</si>
  <si>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</si>
  <si>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</si>
  <si>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</si>
  <si>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</si>
  <si>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</si>
  <si>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</si>
  <si>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</si>
  <si>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</si>
  <si>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</si>
  <si>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</si>
  <si>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</si>
  <si>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</si>
  <si>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</si>
  <si>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</si>
  <si>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</si>
  <si>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</si>
  <si>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</si>
  <si>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</si>
  <si>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</si>
  <si>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</si>
  <si>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</si>
  <si>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</si>
  <si>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</si>
  <si>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</si>
  <si>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</si>
  <si>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</si>
  <si>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</si>
  <si>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</si>
  <si>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</si>
  <si>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</si>
  <si>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</si>
  <si>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</si>
  <si>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</si>
  <si>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</si>
  <si>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</si>
  <si>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</si>
  <si>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</si>
  <si>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</si>
  <si>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</si>
  <si>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</si>
  <si>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</si>
  <si>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</si>
  <si>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</si>
  <si>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</si>
  <si>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</si>
  <si>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</si>
  <si>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</si>
  <si>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</si>
  <si>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</si>
  <si>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</si>
  <si>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</si>
  <si>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</si>
  <si>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</si>
  <si>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</si>
  <si>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</si>
  <si>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</si>
  <si>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</si>
  <si>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</si>
  <si>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</si>
  <si>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</si>
  <si>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</si>
  <si>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</si>
  <si>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</si>
  <si>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</si>
  <si>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</si>
  <si>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</si>
  <si>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</si>
  <si>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</si>
  <si>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</si>
  <si>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</si>
  <si>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</si>
  <si>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</si>
  <si>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</si>
  <si>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</si>
  <si>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</si>
  <si>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</si>
  <si>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</si>
  <si>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</si>
  <si>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</si>
  <si>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</si>
  <si>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</si>
  <si>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</si>
  <si>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</si>
  <si>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</si>
  <si>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</si>
  <si>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</si>
  <si>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</si>
  <si>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</si>
  <si>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</si>
  <si>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</si>
  <si>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</si>
  <si>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</si>
  <si>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</si>
  <si>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</si>
  <si>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</si>
  <si>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</si>
  <si>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</si>
  <si>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</si>
  <si>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</si>
  <si>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</si>
  <si>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</si>
  <si>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</si>
  <si>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</si>
  <si>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</si>
  <si>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</si>
  <si>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</si>
  <si>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</si>
  <si>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</si>
  <si>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</si>
  <si>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</si>
  <si>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</si>
  <si>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</si>
  <si>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</si>
  <si>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</si>
  <si>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</si>
  <si>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</si>
  <si>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</si>
  <si>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</si>
  <si>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</si>
  <si>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</si>
  <si>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</si>
  <si>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</si>
  <si>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</si>
  <si>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</si>
  <si>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</si>
  <si>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</si>
  <si>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</si>
  <si>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</si>
  <si>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</si>
  <si>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</si>
  <si>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</si>
  <si>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</si>
  <si>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</si>
  <si>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</si>
  <si>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</si>
  <si>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</si>
  <si>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</si>
  <si>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</si>
  <si>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</si>
  <si>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</si>
  <si>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</si>
  <si>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</si>
  <si>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</si>
  <si>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</si>
  <si>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</si>
  <si>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</si>
  <si>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</si>
  <si>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</si>
  <si>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</si>
  <si>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</si>
  <si>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</si>
  <si>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</si>
  <si>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</si>
  <si>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</si>
  <si>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</si>
  <si>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</si>
  <si>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</si>
  <si>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</si>
  <si>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</si>
  <si>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</si>
  <si>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</si>
  <si>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</si>
  <si>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</si>
  <si>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</si>
  <si>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</si>
  <si>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</si>
  <si>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</si>
  <si>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</si>
  <si>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</si>
  <si>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</si>
  <si>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</si>
  <si>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</si>
  <si>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</si>
  <si>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</si>
  <si>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</si>
  <si>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</si>
  <si>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</si>
  <si>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</si>
  <si>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</si>
  <si>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</si>
  <si>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</si>
  <si>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</si>
  <si>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</si>
  <si>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</si>
  <si>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</si>
  <si>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</si>
  <si>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</si>
  <si>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</si>
  <si>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</si>
  <si>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</si>
  <si>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</si>
  <si>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</si>
  <si>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</si>
  <si>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</si>
  <si>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</si>
  <si>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</si>
  <si>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</si>
  <si>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</si>
  <si>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</si>
  <si>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</si>
  <si>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</si>
  <si>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</si>
  <si>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</si>
  <si>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</si>
  <si>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</si>
  <si>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</si>
  <si>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</si>
  <si>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</si>
  <si>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</si>
  <si>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</si>
  <si>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</si>
  <si>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</si>
  <si>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</si>
  <si>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</si>
  <si>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</si>
  <si>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</si>
  <si>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</si>
  <si>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</si>
  <si>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</si>
  <si>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</si>
  <si>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</si>
  <si>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</si>
  <si>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</si>
  <si>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</si>
  <si>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</si>
  <si>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</si>
  <si>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</si>
  <si>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</si>
  <si>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</si>
  <si>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</si>
  <si>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</si>
  <si>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</si>
  <si>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</si>
  <si>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</si>
  <si>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</si>
  <si>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</si>
  <si>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</si>
  <si>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</si>
  <si>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</si>
  <si>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</si>
  <si>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</si>
  <si>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</si>
  <si>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</si>
  <si>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</si>
  <si>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</si>
  <si>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</si>
  <si>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</si>
  <si>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</si>
  <si>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</si>
  <si>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</si>
  <si>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</si>
  <si>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</si>
  <si>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</si>
  <si>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</si>
  <si>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</si>
  <si>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</si>
  <si>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</si>
  <si>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</si>
  <si>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</si>
  <si>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</si>
  <si>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</si>
  <si>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</si>
  <si>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</si>
  <si>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</si>
  <si>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</si>
  <si>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</si>
  <si>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</si>
  <si>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</si>
  <si>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</si>
  <si>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</si>
  <si>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</si>
  <si>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</si>
  <si>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</si>
  <si>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</si>
  <si>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</si>
  <si>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</si>
  <si>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</si>
  <si>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</si>
  <si>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</si>
  <si>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</si>
  <si>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</si>
  <si>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</si>
  <si>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</si>
  <si>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</si>
  <si>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</si>
  <si>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</si>
  <si>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</si>
  <si>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</si>
  <si>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</si>
  <si>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</si>
  <si>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</si>
  <si>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</si>
  <si>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</si>
  <si>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</si>
  <si>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</si>
  <si>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</si>
  <si>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</si>
  <si>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</si>
  <si>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</si>
  <si>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</si>
  <si>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</si>
  <si>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</si>
  <si>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</si>
  <si>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</si>
  <si>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</si>
  <si>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</si>
  <si>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</si>
  <si>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</si>
  <si>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</si>
  <si>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</si>
  <si>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</si>
  <si>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</si>
  <si>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</si>
  <si>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</si>
  <si>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</si>
  <si>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</si>
  <si>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</si>
  <si>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</si>
  <si>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</si>
  <si>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</si>
  <si>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</si>
  <si>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</si>
  <si>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</si>
  <si>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</si>
  <si>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</si>
  <si>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</si>
  <si>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</si>
  <si>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</si>
  <si>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</si>
  <si>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</si>
  <si>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</si>
  <si>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</si>
  <si>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</si>
  <si>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</si>
  <si>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</si>
  <si>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</si>
  <si>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</si>
  <si>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</si>
  <si>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</si>
  <si>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</si>
  <si>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</si>
  <si>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</si>
  <si>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</si>
  <si>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</si>
  <si>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</si>
  <si>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</si>
  <si>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</si>
  <si>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</si>
  <si>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</si>
  <si>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</si>
  <si>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</si>
  <si>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</si>
  <si>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</si>
  <si>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</si>
  <si>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</si>
  <si>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</si>
  <si>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</si>
  <si>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</si>
  <si>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</si>
  <si>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</si>
  <si>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</si>
  <si>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</si>
  <si>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</si>
  <si>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</si>
  <si>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</si>
  <si>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</si>
  <si>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</si>
  <si>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</si>
  <si>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</si>
  <si>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</si>
  <si>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</si>
  <si>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</si>
  <si>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</si>
  <si>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</si>
  <si>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</si>
  <si>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</si>
  <si>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</si>
  <si>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</si>
  <si>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</si>
  <si>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</si>
  <si>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</si>
  <si>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</si>
  <si>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</si>
  <si>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</si>
  <si>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</si>
  <si>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</si>
  <si>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</si>
  <si>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</si>
  <si>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</si>
  <si>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</si>
  <si>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</si>
  <si>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</si>
  <si>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</si>
  <si>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</si>
  <si>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</si>
  <si>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</si>
  <si>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</si>
  <si>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</si>
  <si>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</si>
  <si>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</si>
  <si>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</si>
  <si>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</si>
  <si>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</si>
  <si>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</si>
  <si>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</si>
  <si>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</si>
  <si>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</si>
  <si>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</si>
  <si>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</si>
  <si>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</si>
  <si>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</si>
  <si>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</si>
  <si>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</si>
  <si>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</si>
  <si>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</si>
  <si>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</si>
  <si>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</si>
  <si>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</si>
  <si>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</si>
  <si>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</si>
  <si>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</si>
  <si>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</si>
  <si>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</si>
  <si>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</si>
  <si>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</si>
  <si>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</si>
  <si>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</si>
  <si>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</si>
  <si>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</si>
  <si>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</si>
  <si>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</si>
  <si>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</si>
  <si>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</si>
  <si>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</si>
  <si>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</si>
  <si>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</si>
  <si>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</si>
  <si>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</si>
  <si>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</si>
  <si>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</si>
  <si>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</si>
  <si>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</si>
  <si>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</si>
  <si>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</si>
  <si>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</si>
  <si>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</si>
  <si>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</si>
  <si>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</si>
  <si>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</si>
  <si>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</si>
  <si>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</si>
  <si>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</si>
  <si>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</si>
  <si>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</si>
  <si>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</si>
  <si>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</si>
  <si>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</si>
  <si>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</si>
  <si>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</si>
  <si>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</si>
  <si>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</si>
  <si>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</si>
  <si>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</si>
  <si>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</si>
  <si>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</si>
  <si>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</si>
  <si>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</si>
  <si>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</si>
  <si>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</si>
  <si>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</si>
  <si>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</si>
  <si>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</si>
  <si>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</si>
  <si>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</si>
  <si>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</si>
  <si>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</si>
  <si>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</si>
  <si>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</si>
  <si>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</si>
  <si>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</si>
  <si>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</si>
  <si>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</si>
  <si>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</si>
  <si>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</si>
  <si>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</si>
  <si>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</si>
  <si>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</si>
  <si>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</si>
  <si>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</si>
  <si>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</si>
  <si>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</si>
  <si>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</si>
  <si>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</si>
  <si>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</si>
  <si>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</si>
  <si>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</si>
  <si>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</si>
  <si>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</si>
  <si>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</si>
  <si>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</si>
  <si>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</si>
  <si>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</si>
  <si>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</si>
  <si>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</si>
  <si>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</si>
  <si>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</si>
  <si>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</si>
  <si>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</si>
  <si>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</si>
  <si>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</si>
  <si>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</si>
  <si>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</si>
  <si>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</si>
  <si>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</si>
  <si>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</si>
  <si>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</si>
  <si>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</si>
  <si>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</si>
  <si>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</si>
  <si>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</si>
  <si>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</si>
  <si>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</si>
  <si>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</si>
  <si>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</si>
  <si>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</si>
  <si>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</si>
  <si>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</si>
  <si>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</si>
  <si>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</si>
  <si>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</si>
  <si>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</si>
  <si>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</si>
  <si>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</si>
  <si>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</si>
  <si>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</si>
  <si>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</si>
  <si>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</si>
  <si>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</si>
  <si>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</si>
  <si>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</si>
  <si>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</si>
  <si>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</si>
  <si>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</si>
  <si>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</si>
  <si>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</si>
  <si>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</si>
  <si>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</si>
  <si>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</si>
  <si>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</si>
  <si>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</si>
  <si>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</si>
  <si>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</si>
  <si>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</si>
  <si>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</si>
  <si>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</si>
  <si>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</si>
  <si>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</si>
  <si>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</si>
  <si>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</si>
  <si>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</si>
  <si>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</si>
  <si>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</si>
  <si>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</si>
  <si>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</si>
  <si>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</si>
  <si>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</si>
  <si>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</si>
  <si>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</si>
  <si>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</si>
  <si>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</si>
  <si>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</si>
  <si>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</si>
  <si>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</si>
  <si>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</si>
  <si>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</si>
  <si>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</si>
  <si>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</si>
  <si>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</si>
  <si>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</si>
  <si>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</si>
  <si>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</si>
  <si>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</si>
  <si>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</si>
  <si>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</si>
  <si>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</si>
  <si>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</si>
  <si>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</si>
  <si>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</si>
  <si>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</si>
  <si>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</si>
  <si>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</si>
  <si>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</si>
  <si>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</si>
  <si>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</si>
  <si>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</si>
  <si>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</si>
  <si>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</si>
  <si>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</si>
  <si>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</si>
  <si>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</si>
  <si>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</si>
  <si>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</si>
  <si>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</si>
  <si>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</si>
  <si>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</si>
  <si>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</si>
  <si>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</si>
  <si>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</si>
  <si>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</si>
  <si>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</si>
  <si>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</si>
  <si>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</si>
  <si>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</si>
  <si>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</si>
  <si>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</si>
  <si>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</si>
  <si>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</si>
  <si>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</si>
  <si>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</si>
  <si>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</si>
  <si>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</si>
  <si>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</si>
  <si>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</si>
  <si>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</si>
  <si>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</si>
  <si>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</si>
  <si>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</si>
  <si>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</si>
  <si>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</si>
  <si>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</si>
  <si>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</si>
  <si>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</si>
  <si>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</si>
  <si>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</si>
  <si>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</si>
  <si>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</si>
  <si>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</si>
  <si>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</si>
  <si>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</si>
  <si>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</si>
  <si>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</si>
  <si>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</si>
  <si>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</si>
  <si>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</si>
  <si>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</si>
  <si>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</si>
  <si>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</si>
  <si>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</si>
  <si>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</si>
  <si>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</si>
  <si>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</si>
  <si>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</si>
  <si>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</si>
  <si>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</si>
  <si>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</si>
  <si>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</si>
  <si>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</si>
  <si>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</si>
  <si>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</si>
  <si>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</si>
  <si>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</si>
  <si>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</si>
  <si>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</si>
  <si>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</si>
  <si>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</si>
  <si>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</si>
  <si>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</si>
  <si>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</si>
  <si>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</si>
  <si>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</si>
  <si>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</si>
  <si>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</si>
  <si>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</si>
  <si>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</si>
  <si>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</si>
  <si>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</si>
  <si>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</si>
  <si>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</si>
  <si>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</si>
  <si>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</si>
  <si>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</si>
  <si>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</si>
  <si>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</si>
  <si>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</si>
  <si>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</si>
  <si>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</si>
  <si>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</si>
  <si>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</si>
  <si>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</si>
  <si>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</si>
  <si>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</si>
  <si>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</si>
  <si>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</si>
  <si>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</si>
  <si>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</si>
  <si>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</si>
  <si>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</si>
  <si>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</si>
  <si>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</si>
  <si>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</si>
  <si>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</si>
  <si>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</si>
  <si>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</si>
  <si>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</si>
  <si>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</si>
  <si>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</si>
  <si>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</si>
  <si>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</si>
  <si>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</si>
  <si>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</si>
  <si>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</si>
  <si>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</si>
  <si>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</si>
  <si>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</si>
  <si>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</si>
  <si>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</si>
  <si>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</si>
  <si>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</si>
  <si>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</si>
  <si>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</si>
  <si>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</si>
  <si>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</si>
  <si>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</si>
  <si>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</si>
  <si>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</si>
  <si>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</si>
  <si>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</si>
  <si>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</si>
  <si>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</si>
  <si>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</si>
  <si>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</si>
  <si>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</si>
  <si>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</si>
  <si>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</si>
  <si>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</si>
  <si>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</si>
  <si>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</si>
  <si>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</si>
  <si>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</si>
  <si>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</si>
  <si>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</si>
  <si>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</si>
  <si>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</si>
  <si>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</si>
  <si>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</si>
  <si>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</si>
  <si>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</si>
  <si>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</si>
  <si>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</si>
  <si>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</si>
  <si>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</si>
  <si>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</si>
  <si>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</si>
  <si>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</si>
  <si>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</si>
  <si>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</si>
  <si>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</si>
  <si>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</si>
  <si>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</si>
  <si>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</si>
  <si>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</si>
  <si>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</si>
  <si>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</si>
  <si>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</si>
  <si>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</si>
  <si>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</si>
  <si>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</si>
  <si>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</si>
  <si>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</si>
  <si>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</si>
  <si>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</si>
  <si>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</si>
  <si>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</si>
  <si>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</si>
  <si>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</si>
  <si>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</si>
  <si>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</si>
  <si>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</si>
  <si>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</si>
  <si>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</si>
  <si>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</si>
  <si>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</si>
  <si>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</si>
  <si>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</si>
  <si>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</si>
  <si>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</si>
  <si>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</si>
  <si>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</si>
  <si>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</si>
  <si>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</si>
  <si>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</si>
  <si>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</si>
  <si>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</si>
  <si>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</si>
  <si>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</si>
  <si>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</si>
  <si>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</si>
  <si>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</si>
  <si>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</si>
  <si>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</si>
  <si>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</si>
  <si>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</si>
  <si>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</si>
  <si>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</si>
  <si>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</si>
  <si>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</si>
  <si>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</si>
  <si>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</si>
  <si>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</si>
  <si>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</si>
  <si>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</si>
  <si>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</si>
  <si>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</si>
  <si>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</si>
  <si>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</si>
  <si>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</si>
  <si>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</si>
  <si>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</si>
  <si>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</si>
  <si>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</si>
  <si>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</si>
  <si>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</si>
  <si>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</si>
  <si>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</si>
  <si>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</si>
  <si>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</si>
  <si>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</si>
  <si>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</si>
  <si>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</si>
  <si>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</si>
  <si>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</si>
  <si>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</si>
  <si>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</si>
  <si>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</si>
  <si>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</si>
  <si>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</si>
  <si>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</si>
  <si>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</si>
  <si>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</si>
  <si>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</si>
  <si>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</si>
  <si>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</si>
  <si>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</si>
  <si>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</si>
  <si>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</si>
  <si>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</si>
  <si>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</si>
  <si>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</si>
  <si>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</si>
  <si>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</si>
  <si>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</si>
  <si>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</si>
  <si>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</si>
  <si>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</si>
  <si>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</si>
  <si>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</si>
  <si>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</si>
  <si>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</si>
  <si>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</si>
  <si>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</si>
  <si>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</si>
  <si>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</si>
  <si>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</si>
  <si>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</si>
  <si>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</si>
  <si>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</si>
  <si>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</si>
  <si>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</si>
  <si>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</si>
  <si>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</si>
  <si>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</si>
  <si>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</si>
  <si>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</si>
  <si>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</si>
  <si>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</si>
  <si>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</si>
  <si>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</si>
  <si>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</si>
  <si>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</si>
  <si>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</si>
  <si>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</si>
  <si>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</si>
  <si>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</si>
  <si>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</si>
  <si>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</si>
  <si>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</si>
  <si>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</si>
  <si>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</si>
  <si>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</si>
  <si>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</si>
  <si>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</si>
  <si>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</si>
  <si>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</si>
  <si>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</si>
  <si>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</si>
  <si>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</si>
  <si>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</si>
  <si>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</si>
  <si>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</si>
  <si>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</si>
  <si>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</si>
  <si>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</si>
  <si>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</si>
  <si>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</si>
  <si>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</si>
  <si>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</si>
  <si>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</si>
  <si>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</si>
  <si>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</si>
  <si>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</si>
  <si>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</si>
  <si>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</si>
  <si>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</si>
  <si>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</si>
  <si>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</si>
  <si>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</si>
  <si>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</si>
  <si>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</si>
  <si>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</si>
  <si>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</si>
  <si>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</si>
  <si>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</si>
  <si>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</si>
  <si>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</si>
  <si>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</si>
  <si>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</si>
  <si>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</si>
  <si>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</si>
  <si>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</si>
  <si>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</si>
  <si>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</si>
  <si>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</si>
  <si>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</si>
  <si>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</si>
  <si>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</si>
  <si>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</si>
  <si>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</si>
  <si>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</si>
  <si>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</si>
  <si>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</si>
  <si>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</si>
  <si>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</si>
  <si>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</si>
  <si>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</si>
  <si>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</si>
  <si>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</si>
  <si>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</si>
  <si>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</si>
  <si>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</si>
  <si>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</si>
  <si>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</si>
  <si>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</si>
  <si>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</si>
  <si>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</si>
  <si>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</si>
  <si>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</si>
  <si>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</si>
  <si>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</si>
  <si>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</si>
  <si>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</si>
  <si>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</si>
  <si>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</si>
  <si>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</si>
  <si>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</si>
  <si>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</si>
  <si>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</si>
  <si>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</si>
  <si>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</si>
  <si>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</si>
  <si>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</si>
  <si>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</si>
  <si>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</si>
  <si>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</si>
  <si>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</si>
  <si>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</si>
  <si>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</si>
  <si>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</si>
  <si>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</si>
  <si>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</si>
  <si>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</si>
  <si>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</si>
  <si>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</si>
  <si>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</si>
  <si>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</si>
  <si>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</si>
  <si>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</si>
  <si>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</si>
  <si>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</si>
  <si>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</si>
  <si>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</si>
  <si>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</si>
  <si>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</si>
  <si>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</si>
  <si>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</si>
  <si>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</si>
  <si>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</si>
  <si>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</si>
  <si>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</si>
  <si>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</si>
  <si>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</si>
  <si>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</si>
  <si>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</si>
  <si>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</si>
  <si>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</si>
  <si>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</si>
  <si>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</si>
  <si>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</si>
  <si>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</si>
  <si>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</si>
  <si>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</si>
  <si>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</si>
  <si>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</si>
  <si>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</si>
  <si>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</si>
  <si>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</si>
  <si>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</si>
  <si>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</si>
  <si>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</si>
  <si>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</si>
  <si>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</si>
  <si>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</si>
  <si>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</si>
  <si>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</si>
  <si>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</si>
  <si>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</si>
  <si>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</si>
  <si>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</si>
  <si>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</si>
  <si>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</si>
  <si>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</si>
  <si>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</si>
  <si>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</si>
  <si>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</si>
  <si>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</si>
  <si>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</si>
  <si>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</si>
  <si>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</si>
  <si>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</si>
  <si>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</si>
  <si>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</si>
  <si>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</si>
  <si>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</si>
  <si>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</si>
  <si>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</si>
  <si>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</si>
  <si>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</si>
  <si>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</si>
  <si>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</si>
  <si>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</si>
  <si>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</si>
  <si>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</si>
  <si>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</si>
  <si>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</si>
  <si>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</si>
  <si>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</si>
  <si>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</si>
  <si>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</si>
  <si>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</si>
  <si>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</si>
  <si>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</si>
  <si>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</si>
  <si>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</si>
  <si>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</si>
  <si>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</si>
  <si>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</si>
  <si>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</si>
  <si>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</si>
  <si>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</si>
  <si>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</si>
  <si>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</si>
  <si>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</si>
  <si>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</si>
  <si>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</si>
  <si>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</si>
  <si>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</si>
  <si>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</si>
  <si>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</si>
  <si>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</si>
  <si>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</si>
  <si>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</si>
  <si>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</si>
  <si>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</si>
  <si>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</si>
  <si>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</si>
  <si>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</si>
  <si>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</si>
  <si>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</si>
  <si>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</si>
  <si>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</si>
  <si>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</si>
  <si>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</si>
  <si>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</si>
  <si>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</si>
  <si>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</si>
  <si>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</si>
  <si>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</si>
  <si>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</si>
  <si>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</si>
  <si>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</si>
  <si>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</si>
  <si>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</si>
  <si>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</si>
  <si>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</si>
  <si>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</si>
  <si>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</si>
  <si>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</si>
  <si>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</si>
  <si>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</si>
  <si>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</si>
  <si>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</si>
  <si>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</si>
  <si>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</si>
  <si>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</si>
  <si>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</si>
  <si>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</si>
  <si>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</si>
  <si>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</si>
  <si>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</si>
  <si>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</si>
  <si>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</si>
  <si>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</si>
  <si>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</si>
  <si>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</si>
  <si>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</si>
  <si>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</si>
  <si>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</si>
  <si>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</si>
  <si>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</si>
  <si>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</si>
  <si>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</si>
  <si>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</si>
  <si>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</si>
  <si>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</si>
  <si>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</si>
  <si>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</si>
  <si>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</si>
  <si>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</si>
  <si>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</si>
  <si>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</si>
  <si>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</si>
  <si>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</si>
  <si>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</si>
  <si>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</si>
  <si>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</si>
  <si>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</si>
  <si>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</si>
  <si>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</si>
  <si>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</si>
  <si>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</si>
  <si>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</si>
  <si>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</si>
  <si>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</si>
  <si>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</si>
  <si>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</si>
  <si>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</si>
  <si>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</si>
  <si>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</si>
  <si>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</si>
  <si>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</si>
  <si>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</si>
  <si>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</si>
  <si>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</si>
  <si>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</si>
  <si>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</si>
  <si>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</si>
  <si>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</si>
  <si>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</si>
  <si>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</si>
  <si>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</si>
  <si>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</si>
  <si>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</si>
  <si>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</si>
  <si>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</si>
  <si>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</si>
  <si>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</si>
  <si>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</si>
  <si>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</si>
  <si>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</si>
  <si>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</si>
  <si>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</si>
  <si>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</si>
  <si>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</si>
  <si>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</si>
  <si>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</si>
  <si>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</si>
  <si>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</si>
  <si>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</si>
  <si>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</si>
  <si>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</si>
  <si>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</si>
  <si>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</si>
  <si>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</si>
  <si>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</si>
  <si>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</si>
  <si>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</si>
  <si>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</si>
  <si>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</si>
  <si>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</si>
  <si>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</si>
  <si>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</si>
  <si>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</si>
  <si>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</si>
  <si>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</si>
  <si>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</si>
  <si>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</si>
  <si>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</si>
  <si>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</si>
  <si>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</si>
  <si>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</si>
  <si>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</si>
  <si>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</si>
  <si>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</si>
  <si>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</si>
  <si>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</si>
  <si>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</si>
  <si>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</si>
  <si>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</si>
  <si>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</si>
  <si>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</si>
  <si>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</si>
  <si>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</si>
  <si>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</si>
  <si>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</si>
  <si>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</si>
  <si>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</si>
  <si>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</si>
  <si>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</si>
  <si>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</si>
  <si>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</si>
  <si>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</si>
  <si>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</si>
  <si>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</si>
  <si>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</si>
  <si>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</si>
  <si>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</si>
  <si>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</si>
  <si>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</si>
  <si>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</si>
  <si>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</si>
  <si>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</si>
  <si>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</si>
  <si>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</si>
  <si>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</si>
  <si>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</si>
  <si>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</si>
  <si>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</si>
  <si>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</si>
  <si>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</si>
  <si>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</si>
  <si>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</si>
  <si>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</si>
  <si>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</si>
  <si>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</si>
  <si>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</si>
  <si>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</si>
  <si>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</si>
  <si>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</si>
  <si>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</si>
  <si>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</si>
  <si>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</si>
  <si>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</si>
  <si>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</si>
  <si>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</si>
  <si>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</si>
  <si>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</si>
  <si>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</si>
  <si>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</si>
  <si>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</si>
  <si>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</si>
  <si>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</si>
  <si>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</si>
  <si>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</si>
  <si>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</si>
  <si>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</si>
  <si>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</si>
  <si>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</si>
  <si>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</si>
  <si>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</si>
  <si>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</si>
  <si>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</si>
  <si>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</si>
  <si>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</si>
  <si>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</si>
  <si>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</si>
  <si>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</si>
  <si>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</si>
  <si>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</si>
  <si>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</si>
  <si>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</si>
  <si>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</si>
  <si>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</si>
  <si>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</si>
  <si>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</si>
  <si>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</si>
  <si>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</si>
  <si>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</si>
  <si>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</si>
  <si>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</si>
  <si>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</si>
  <si>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</si>
  <si>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</si>
  <si>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</si>
  <si>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</si>
  <si>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</si>
  <si>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</si>
  <si>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</si>
  <si>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</si>
  <si>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</si>
  <si>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</si>
  <si>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</si>
  <si>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</si>
  <si>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</si>
  <si>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</si>
  <si>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</si>
  <si>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</si>
  <si>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</si>
  <si>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</si>
  <si>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</si>
  <si>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</si>
  <si>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</si>
  <si>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</si>
  <si>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</si>
  <si>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</si>
  <si>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</si>
  <si>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</si>
  <si>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</si>
  <si>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</si>
  <si>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</si>
  <si>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</si>
  <si>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</si>
  <si>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</si>
  <si>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</si>
  <si>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</si>
  <si>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</si>
  <si>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</si>
  <si>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</si>
  <si>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</si>
  <si>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</si>
  <si>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</si>
  <si>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</si>
  <si>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</si>
  <si>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</si>
  <si>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</si>
  <si>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</si>
  <si>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</si>
  <si>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</si>
  <si>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</si>
  <si>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</si>
  <si>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</si>
  <si>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</si>
  <si>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</si>
  <si>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</si>
  <si>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</si>
  <si>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</si>
  <si>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</si>
  <si>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</si>
  <si>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</si>
  <si>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</si>
  <si>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</si>
  <si>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</si>
  <si>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</si>
  <si>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</si>
  <si>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</si>
  <si>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</si>
  <si>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</si>
  <si>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</si>
  <si>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</si>
  <si>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</si>
  <si>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</si>
  <si>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</si>
  <si>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</si>
  <si>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</si>
  <si>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</si>
  <si>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</si>
  <si>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</si>
  <si>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</si>
  <si>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</si>
  <si>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</si>
  <si>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</si>
  <si>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</si>
  <si>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</si>
  <si>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</si>
  <si>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</si>
  <si>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</si>
  <si>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</si>
  <si>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</si>
  <si>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</si>
  <si>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</si>
  <si>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</si>
  <si>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</si>
  <si>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</si>
  <si>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</si>
  <si>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</si>
  <si>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</si>
  <si>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</si>
  <si>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</si>
  <si>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</si>
  <si>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</si>
  <si>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</si>
  <si>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</si>
  <si>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</si>
  <si>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</si>
  <si>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</si>
  <si>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</si>
  <si>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</si>
  <si>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</si>
  <si>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</si>
  <si>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</si>
  <si>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</si>
  <si>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</si>
  <si>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</si>
  <si>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</si>
  <si>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</si>
  <si>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</si>
  <si>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</si>
  <si>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</si>
  <si>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</si>
  <si>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</si>
  <si>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</si>
  <si>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</si>
  <si>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</si>
  <si>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</si>
  <si>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</si>
  <si>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</si>
  <si>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</si>
  <si>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</si>
  <si>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</si>
  <si>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</si>
  <si>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</si>
  <si>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</si>
  <si>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</si>
  <si>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</si>
  <si>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</si>
  <si>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</si>
  <si>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</si>
  <si>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</si>
  <si>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</si>
  <si>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</si>
  <si>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</si>
  <si>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</si>
  <si>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</si>
  <si>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</si>
  <si>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</si>
  <si>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</si>
  <si>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</si>
  <si>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</si>
  <si>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</si>
  <si>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</si>
  <si>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</si>
  <si>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</si>
  <si>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</si>
  <si>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</si>
  <si>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</si>
  <si>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</si>
  <si>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</si>
  <si>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</si>
  <si>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</si>
  <si>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</si>
  <si>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</si>
  <si>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</si>
  <si>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</si>
  <si>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</si>
  <si>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</si>
  <si>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</si>
  <si>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</si>
  <si>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</si>
  <si>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</si>
  <si>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</si>
  <si>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</si>
  <si>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</si>
  <si>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</si>
  <si>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</si>
  <si>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</si>
  <si>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</si>
  <si>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</si>
  <si>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</si>
  <si>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</si>
  <si>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</si>
  <si>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</si>
  <si>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</si>
  <si>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</si>
  <si>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</si>
  <si>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</si>
  <si>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</si>
  <si>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</si>
  <si>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</si>
  <si>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</si>
  <si>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</si>
  <si>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</si>
  <si>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</si>
  <si>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</si>
  <si>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</si>
  <si>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</si>
  <si>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</si>
  <si>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</si>
  <si>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</si>
  <si>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</si>
  <si>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</si>
  <si>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</si>
  <si>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</si>
  <si>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</si>
  <si>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</si>
  <si>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</si>
  <si>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</si>
  <si>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</si>
  <si>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</si>
  <si>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</si>
  <si>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</si>
  <si>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</si>
  <si>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</si>
  <si>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</si>
  <si>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</si>
  <si>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</si>
  <si>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</si>
  <si>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</si>
  <si>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</si>
  <si>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</si>
  <si>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</si>
  <si>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</si>
  <si>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</si>
  <si>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</si>
  <si>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</si>
  <si>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</si>
  <si>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</si>
  <si>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</si>
  <si>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</si>
  <si>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</si>
  <si>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</si>
  <si>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</si>
  <si>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</si>
  <si>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</si>
  <si>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</si>
  <si>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</si>
  <si>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</si>
  <si>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</si>
  <si>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</si>
  <si>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</si>
  <si>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</si>
  <si>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</si>
  <si>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</si>
  <si>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</si>
  <si>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</si>
  <si>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</si>
  <si>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</si>
  <si>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</si>
  <si>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</si>
  <si>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</si>
  <si>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</si>
  <si>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</si>
  <si>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</si>
  <si>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</si>
  <si>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</si>
  <si>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</si>
  <si>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</si>
  <si>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</si>
  <si>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</si>
  <si>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</si>
  <si>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</si>
  <si>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</si>
  <si>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</si>
  <si>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</si>
  <si>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</si>
  <si>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</si>
  <si>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</si>
  <si>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</si>
  <si>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</si>
  <si>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</si>
  <si>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</si>
  <si>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</si>
  <si>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</si>
  <si>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</si>
  <si>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</si>
  <si>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</si>
  <si>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</si>
  <si>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</si>
  <si>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</si>
  <si>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</si>
  <si>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</si>
  <si>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</si>
  <si>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</si>
  <si>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</si>
  <si>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</si>
  <si>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</si>
  <si>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</si>
  <si>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</si>
  <si>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</si>
  <si>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</si>
  <si>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</si>
  <si>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</si>
  <si>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</si>
  <si>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</si>
  <si>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</si>
  <si>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</si>
  <si>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</si>
  <si>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</si>
  <si>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</si>
  <si>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</si>
  <si>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</si>
  <si>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</si>
  <si>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</si>
  <si>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</si>
  <si>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</si>
  <si>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</si>
  <si>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</si>
  <si>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</si>
  <si>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</si>
  <si>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</si>
  <si>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</si>
  <si>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</si>
  <si>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</si>
  <si>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</si>
  <si>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</si>
  <si>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</si>
  <si>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</si>
  <si>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</si>
  <si>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</si>
  <si>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</si>
  <si>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</si>
  <si>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</si>
  <si>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</si>
  <si>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</si>
  <si>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</si>
  <si>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</si>
  <si>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</si>
  <si>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</si>
  <si>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</si>
  <si>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</si>
  <si>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</si>
  <si>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</si>
  <si>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</si>
  <si>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</si>
  <si>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</si>
  <si>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</si>
  <si>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</si>
  <si>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</si>
  <si>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</si>
  <si>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</si>
  <si>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</si>
  <si>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</si>
  <si>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</si>
  <si>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</si>
  <si>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</si>
  <si>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</si>
  <si>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</si>
  <si>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</si>
  <si>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</si>
  <si>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</si>
  <si>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</si>
  <si>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</si>
  <si>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</si>
  <si>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</si>
  <si>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</si>
  <si>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</si>
  <si>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</si>
  <si>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</si>
  <si>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</si>
  <si>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</si>
  <si>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</si>
  <si>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</si>
  <si>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</si>
  <si>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</si>
  <si>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</si>
  <si>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</si>
  <si>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</si>
  <si>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</si>
  <si>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</si>
  <si>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</si>
  <si>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</si>
  <si>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</si>
  <si>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</si>
  <si>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</si>
  <si>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</si>
  <si>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</si>
  <si>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</si>
  <si>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</si>
  <si>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</si>
  <si>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</si>
  <si>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</si>
  <si>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</si>
  <si>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</si>
  <si>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</si>
  <si>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</si>
  <si>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</si>
  <si>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</si>
  <si>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</si>
  <si>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</si>
  <si>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</si>
  <si>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</si>
  <si>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</si>
  <si>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</si>
  <si>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</si>
  <si>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</si>
  <si>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</si>
  <si>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</si>
  <si>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</si>
  <si>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</si>
  <si>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</si>
  <si>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</si>
  <si>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</si>
  <si>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</si>
  <si>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</si>
  <si>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</si>
  <si>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</si>
  <si>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</si>
  <si>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</si>
  <si>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</si>
  <si>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</si>
  <si>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</si>
  <si>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</si>
  <si>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</si>
  <si>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</si>
  <si>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</si>
  <si>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</si>
  <si>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</si>
  <si>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</si>
  <si>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</si>
  <si>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</si>
  <si>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</si>
  <si>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</si>
  <si>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</si>
  <si>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</si>
  <si>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</si>
  <si>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</si>
  <si>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</si>
  <si>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</si>
  <si>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</si>
  <si>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</si>
  <si>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</si>
  <si>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</si>
  <si>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</si>
  <si>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</si>
  <si>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</si>
  <si>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</si>
  <si>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</si>
  <si>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</si>
  <si>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</si>
  <si>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</si>
  <si>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</si>
  <si>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</si>
  <si>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</si>
  <si>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</si>
  <si>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</si>
  <si>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</si>
  <si>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</si>
  <si>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</si>
  <si>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</si>
  <si>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</si>
  <si>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</si>
  <si>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</si>
  <si>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</si>
  <si>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</si>
  <si>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</si>
  <si>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</si>
  <si>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</si>
  <si>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</si>
  <si>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</si>
  <si>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</si>
  <si>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</si>
  <si>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</si>
  <si>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</si>
  <si>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</si>
  <si>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</si>
  <si>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</si>
  <si>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</si>
  <si>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</si>
  <si>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</si>
  <si>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</si>
  <si>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</si>
  <si>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</si>
  <si>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</si>
  <si>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</si>
  <si>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</si>
  <si>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</si>
  <si>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</si>
  <si>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</si>
  <si>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</si>
  <si>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</si>
  <si>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</si>
  <si>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</si>
  <si>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</si>
  <si>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</si>
  <si>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</si>
  <si>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</si>
  <si>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</si>
  <si>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</si>
  <si>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</si>
  <si>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</si>
  <si>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</si>
  <si>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</si>
  <si>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</si>
  <si>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</si>
  <si>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</si>
  <si>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</si>
  <si>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</si>
  <si>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</si>
  <si>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</si>
  <si>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</si>
  <si>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</si>
  <si>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</si>
  <si>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</si>
  <si>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</si>
  <si>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</si>
  <si>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</si>
  <si>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</si>
  <si>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</si>
  <si>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</si>
  <si>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</si>
  <si>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</si>
  <si>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</si>
  <si>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</si>
  <si>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</si>
  <si>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</si>
  <si>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</si>
  <si>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</si>
  <si>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</si>
  <si>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</si>
  <si>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</si>
  <si>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</si>
  <si>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</si>
  <si>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</si>
  <si>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</si>
  <si>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</si>
  <si>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</si>
  <si>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</si>
  <si>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</si>
  <si>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</si>
  <si>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</si>
  <si>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</si>
  <si>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</si>
  <si>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</si>
  <si>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</si>
  <si>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</si>
  <si>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</si>
  <si>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</si>
  <si>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</si>
  <si>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</si>
  <si>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</si>
  <si>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</si>
  <si>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</si>
  <si>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</si>
  <si>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</si>
  <si>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</si>
  <si>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</si>
  <si>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</si>
  <si>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</si>
  <si>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</si>
  <si>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</si>
  <si>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</si>
  <si>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</si>
  <si>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</si>
  <si>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</si>
  <si>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</si>
  <si>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</si>
  <si>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</si>
  <si>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</si>
  <si>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</si>
  <si>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</si>
  <si>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</si>
  <si>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</si>
  <si>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</si>
  <si>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</si>
  <si>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</si>
  <si>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</si>
  <si>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</si>
  <si>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</si>
  <si>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</si>
  <si>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</si>
  <si>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</si>
  <si>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</si>
  <si>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</si>
  <si>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</si>
  <si>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</si>
  <si>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</si>
  <si>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</si>
  <si>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</si>
  <si>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</si>
  <si>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</si>
  <si>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</si>
  <si>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</si>
  <si>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</si>
  <si>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</si>
  <si>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</si>
  <si>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</si>
  <si>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</si>
  <si>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</si>
  <si>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</si>
  <si>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</si>
  <si>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</si>
  <si>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</si>
  <si>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</si>
  <si>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</si>
  <si>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</si>
  <si>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</si>
  <si>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</si>
  <si>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</si>
  <si>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</si>
  <si>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</si>
  <si>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</si>
  <si>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</si>
  <si>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</si>
  <si>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</si>
  <si>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</si>
  <si>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</si>
  <si>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</si>
  <si>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</si>
  <si>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</si>
  <si>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</si>
  <si>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</si>
  <si>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</si>
  <si>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</si>
  <si>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</si>
  <si>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</si>
  <si>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</si>
  <si>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</si>
  <si>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</si>
  <si>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</si>
  <si>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</si>
  <si>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</si>
  <si>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</si>
  <si>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</si>
  <si>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</si>
  <si>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</si>
  <si>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</si>
  <si>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</si>
  <si>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</si>
  <si>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</si>
  <si>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</si>
  <si>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</si>
  <si>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</si>
  <si>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</si>
  <si>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</si>
  <si>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</si>
  <si>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</si>
  <si>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</si>
  <si>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</si>
  <si>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</si>
  <si>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</si>
  <si>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</si>
  <si>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</si>
  <si>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</si>
  <si>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</si>
  <si>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</si>
  <si>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</si>
  <si>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</si>
  <si>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</si>
  <si>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</si>
  <si>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</si>
  <si>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</si>
  <si>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</si>
  <si>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</si>
  <si>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</si>
  <si>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</si>
  <si>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</si>
  <si>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</si>
  <si>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</si>
  <si>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</si>
  <si>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</si>
  <si>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</si>
  <si>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</si>
  <si>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</si>
  <si>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</si>
  <si>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</si>
  <si>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</si>
  <si>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</si>
  <si>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</si>
  <si>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</si>
  <si>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</si>
  <si>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</si>
  <si>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</si>
  <si>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</si>
  <si>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</si>
  <si>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</si>
  <si>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</si>
  <si>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</si>
  <si>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</si>
  <si>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</si>
  <si>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</si>
  <si>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</si>
  <si>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</si>
  <si>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</si>
  <si>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</si>
  <si>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</si>
  <si>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</si>
  <si>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</si>
  <si>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</si>
  <si>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</si>
  <si>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</si>
  <si>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</si>
  <si>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</si>
  <si>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</si>
  <si>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</si>
  <si>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</si>
  <si>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</si>
  <si>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</si>
  <si>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</si>
  <si>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</si>
  <si>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</si>
  <si>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</si>
  <si>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</si>
  <si>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</si>
  <si>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</si>
  <si>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</si>
  <si>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</si>
  <si>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</si>
  <si>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</si>
  <si>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</si>
  <si>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</si>
  <si>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</si>
  <si>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</si>
  <si>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</si>
  <si>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</si>
  <si>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</si>
  <si>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</si>
  <si>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</si>
  <si>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</si>
  <si>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</si>
  <si>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</si>
  <si>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</si>
  <si>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</si>
  <si>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</si>
  <si>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</si>
  <si>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</si>
  <si>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</si>
  <si>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</si>
  <si>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</si>
  <si>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</si>
  <si>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</si>
  <si>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</si>
  <si>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</si>
  <si>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</si>
  <si>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</si>
  <si>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</si>
  <si>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</si>
  <si>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</si>
  <si>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</si>
  <si>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</si>
  <si>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</si>
  <si>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</si>
  <si>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</si>
  <si>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</si>
  <si>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</si>
  <si>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</si>
  <si>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</si>
  <si>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</si>
  <si>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</si>
  <si>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</si>
  <si>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</si>
  <si>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</si>
  <si>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</si>
  <si>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</si>
  <si>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</si>
  <si>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</si>
  <si>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</si>
  <si>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</si>
  <si>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</si>
  <si>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</si>
  <si>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</si>
  <si>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</si>
  <si>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</si>
  <si>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</si>
  <si>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</si>
  <si>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</si>
  <si>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</si>
  <si>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</si>
  <si>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</si>
  <si>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</si>
  <si>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</si>
  <si>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</si>
  <si>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</si>
  <si>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</si>
  <si>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</si>
  <si>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</si>
  <si>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</si>
  <si>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</si>
  <si>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</si>
  <si>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</si>
  <si>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</si>
  <si>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</si>
  <si>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</si>
  <si>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</si>
  <si>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</si>
  <si>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</si>
  <si>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</si>
  <si>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</si>
  <si>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</si>
  <si>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</si>
  <si>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</si>
  <si>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</si>
  <si>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</si>
  <si>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</si>
  <si>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</si>
  <si>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</si>
  <si>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</si>
  <si>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</si>
  <si>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</si>
  <si>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</si>
  <si>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</si>
  <si>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</si>
  <si>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</si>
  <si>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</si>
  <si>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</si>
  <si>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</si>
  <si>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</si>
  <si>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</si>
  <si>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</si>
  <si>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</si>
  <si>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</si>
  <si>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</si>
  <si>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</si>
  <si>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</si>
  <si>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</si>
  <si>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</si>
  <si>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</si>
  <si>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</si>
  <si>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</si>
  <si>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</si>
  <si>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</si>
  <si>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</si>
  <si>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</si>
  <si>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</si>
  <si>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</si>
  <si>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</si>
  <si>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</si>
  <si>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</si>
  <si>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</si>
  <si>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</si>
  <si>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</si>
  <si>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</si>
  <si>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</si>
  <si>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</si>
  <si>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</si>
  <si>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</si>
  <si>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</si>
  <si>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</si>
  <si>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</si>
  <si>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</si>
  <si>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</si>
  <si>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</si>
  <si>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</si>
  <si>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</si>
  <si>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</si>
  <si>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</si>
  <si>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</si>
  <si>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</si>
  <si>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</si>
  <si>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</si>
  <si>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</si>
  <si>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</si>
  <si>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</si>
  <si>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</si>
  <si>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</si>
  <si>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</si>
  <si>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</si>
  <si>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</si>
  <si>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</si>
  <si>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</si>
  <si>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</si>
  <si>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</si>
  <si>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</si>
  <si>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</si>
  <si>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</si>
  <si>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</si>
  <si>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</si>
  <si>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</si>
  <si>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</si>
  <si>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</si>
  <si>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</si>
  <si>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</si>
  <si>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</si>
  <si>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</si>
  <si>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</si>
  <si>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</si>
  <si>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</si>
  <si>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</si>
  <si>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</si>
  <si>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</si>
  <si>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</si>
  <si>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</si>
  <si>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</si>
  <si>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</si>
  <si>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</si>
  <si>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</si>
  <si>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</si>
  <si>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</si>
  <si>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</si>
  <si>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</si>
  <si>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</si>
  <si>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</si>
  <si>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</si>
  <si>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</si>
  <si>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</si>
  <si>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</si>
  <si>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</si>
  <si>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</si>
  <si>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</si>
  <si>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</si>
  <si>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</si>
  <si>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</si>
  <si>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</si>
  <si>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</si>
  <si>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</si>
  <si>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</si>
  <si>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</si>
  <si>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</si>
  <si>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</si>
  <si>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</si>
  <si>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</si>
  <si>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</si>
  <si>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</si>
  <si>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</si>
  <si>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</si>
  <si>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</si>
  <si>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</si>
  <si>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</si>
  <si>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</si>
  <si>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</si>
  <si>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</si>
  <si>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</si>
  <si>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</si>
  <si>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</si>
  <si>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</si>
  <si>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</si>
  <si>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</si>
  <si>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</si>
  <si>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</si>
  <si>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</si>
  <si>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</si>
  <si>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</si>
  <si>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</si>
  <si>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</si>
  <si>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</si>
  <si>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</si>
  <si>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</si>
  <si>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</si>
  <si>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</si>
  <si>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</si>
  <si>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</si>
  <si>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</si>
  <si>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</si>
  <si>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</si>
  <si>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</si>
  <si>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</si>
  <si>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</si>
  <si>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</si>
  <si>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</si>
  <si>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</si>
  <si>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</si>
  <si>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</si>
  <si>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</si>
  <si>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</si>
  <si>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</si>
  <si>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</si>
  <si>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</si>
  <si>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</si>
  <si>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</si>
  <si>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</si>
  <si>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</si>
  <si>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</si>
  <si>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</si>
  <si>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</si>
  <si>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</si>
  <si>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</si>
  <si>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</si>
  <si>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</si>
  <si>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</si>
  <si>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</si>
  <si>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</si>
  <si>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</si>
  <si>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</si>
  <si>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</si>
  <si>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</si>
  <si>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</si>
  <si>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</si>
  <si>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</si>
  <si>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</si>
  <si>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</si>
  <si>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</si>
  <si>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</si>
  <si>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</si>
  <si>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</si>
  <si>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</si>
  <si>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</si>
  <si>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</si>
  <si>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</si>
  <si>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</si>
  <si>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</si>
  <si>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</si>
  <si>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</si>
  <si>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</si>
  <si>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</si>
  <si>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</si>
  <si>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</si>
  <si>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</si>
  <si>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</si>
  <si>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</si>
  <si>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</si>
  <si>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</si>
  <si>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</si>
  <si>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</si>
  <si>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</si>
  <si>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</si>
  <si>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</si>
  <si>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</si>
  <si>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</si>
  <si>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</si>
  <si>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</si>
  <si>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</si>
  <si>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</si>
  <si>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</si>
  <si>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</si>
  <si>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</si>
  <si>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</si>
  <si>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</si>
  <si>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</si>
  <si>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</si>
  <si>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</si>
  <si>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</si>
  <si>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</si>
  <si>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</si>
  <si>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</si>
  <si>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</si>
  <si>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</si>
  <si>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</si>
  <si>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</si>
  <si>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</si>
  <si>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</si>
  <si>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</si>
  <si>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</si>
  <si>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</si>
  <si>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</si>
  <si>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</si>
  <si>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</si>
  <si>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</si>
  <si>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</si>
  <si>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</si>
  <si>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</si>
  <si>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</si>
  <si>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</si>
  <si>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</si>
  <si>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</si>
  <si>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</si>
  <si>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</si>
  <si>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</si>
  <si>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</si>
  <si>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</si>
  <si>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</si>
  <si>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</si>
  <si>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</si>
  <si>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</si>
  <si>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</si>
  <si>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</si>
  <si>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</si>
  <si>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</si>
  <si>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</si>
  <si>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</si>
  <si>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</si>
  <si>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</si>
  <si>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</si>
  <si>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</si>
  <si>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</si>
  <si>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</si>
  <si>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</si>
  <si>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</si>
  <si>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</si>
  <si>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</si>
  <si>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</si>
  <si>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</si>
  <si>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</si>
  <si>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</si>
  <si>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</si>
  <si>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</si>
  <si>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</si>
  <si>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</si>
  <si>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</si>
  <si>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</si>
  <si>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</si>
  <si>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</si>
  <si>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</si>
  <si>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</si>
  <si>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</si>
  <si>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</si>
  <si>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</si>
  <si>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</si>
  <si>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</si>
  <si>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</si>
  <si>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</si>
  <si>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</si>
  <si>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</si>
  <si>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</si>
  <si>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</si>
  <si>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</si>
  <si>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</si>
  <si>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</si>
  <si>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</si>
  <si>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</si>
  <si>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</si>
  <si>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</si>
  <si>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</si>
  <si>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</si>
  <si>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</si>
  <si>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</si>
  <si>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</si>
  <si>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</si>
  <si>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</si>
  <si>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</si>
  <si>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</si>
  <si>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</si>
  <si>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</si>
  <si>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</si>
  <si>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</si>
  <si>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</si>
  <si>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</si>
  <si>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</si>
  <si>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</si>
  <si>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</si>
  <si>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</si>
  <si>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</si>
  <si>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</si>
  <si>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</si>
  <si>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</si>
  <si>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</si>
  <si>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</si>
  <si>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</si>
  <si>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</si>
  <si>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</si>
  <si>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</si>
  <si>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</si>
  <si>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</si>
  <si>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</si>
  <si>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</si>
  <si>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</si>
  <si>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</si>
  <si>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</si>
  <si>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</si>
  <si>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</si>
  <si>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</si>
  <si>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</si>
  <si>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</si>
  <si>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</si>
  <si>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</si>
  <si>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</si>
  <si>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</si>
  <si>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</si>
  <si>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</si>
  <si>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</si>
  <si>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</si>
  <si>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</si>
  <si>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</si>
  <si>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</si>
  <si>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</si>
  <si>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</si>
  <si>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</si>
  <si>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</si>
  <si>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</si>
  <si>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</si>
  <si>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</si>
  <si>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</si>
  <si>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</si>
  <si>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</si>
  <si>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</si>
  <si>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</si>
  <si>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</si>
  <si>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</si>
  <si>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</si>
  <si>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</si>
  <si>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</si>
  <si>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</si>
  <si>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</si>
  <si>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</si>
  <si>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</si>
  <si>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</si>
  <si>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</si>
  <si>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</si>
  <si>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</si>
  <si>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</si>
  <si>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</si>
  <si>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</si>
  <si>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</si>
  <si>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</si>
  <si>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</si>
  <si>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</si>
  <si>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</si>
  <si>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</si>
  <si>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</si>
  <si>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</si>
  <si>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</si>
  <si>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</si>
  <si>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</si>
  <si>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</si>
  <si>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</si>
  <si>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</si>
  <si>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</si>
  <si>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</si>
  <si>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</si>
  <si>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</si>
  <si>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</si>
  <si>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</si>
  <si>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</si>
  <si>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</si>
  <si>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</si>
  <si>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</si>
  <si>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</si>
  <si>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</si>
  <si>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</si>
  <si>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</si>
  <si>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</si>
  <si>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</si>
  <si>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</si>
  <si>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</si>
  <si>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</si>
  <si>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</si>
  <si>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</si>
  <si>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</si>
  <si>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</si>
  <si>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</si>
  <si>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</si>
  <si>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</si>
  <si>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</si>
  <si>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</si>
  <si>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</si>
  <si>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</si>
  <si>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</si>
  <si>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</si>
  <si>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</si>
  <si>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</si>
  <si>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</si>
  <si>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</si>
  <si>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</si>
  <si>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</si>
  <si>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</si>
  <si>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</si>
  <si>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</si>
  <si>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</si>
  <si>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</si>
  <si>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</si>
  <si>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</si>
  <si>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</si>
  <si>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</si>
  <si>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</si>
  <si>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</si>
  <si>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</si>
  <si>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</si>
  <si>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</si>
  <si>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</si>
  <si>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</si>
  <si>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</si>
  <si>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</si>
  <si>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</si>
  <si>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</si>
  <si>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</si>
  <si>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</si>
  <si>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</si>
  <si>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</si>
  <si>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</si>
  <si>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</si>
  <si>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</si>
  <si>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</si>
  <si>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</si>
  <si>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</si>
  <si>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</si>
  <si>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</si>
  <si>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</si>
  <si>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</si>
  <si>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</si>
  <si>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</si>
  <si>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</si>
  <si>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</si>
  <si>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</si>
  <si>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</si>
  <si>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</si>
  <si>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</si>
  <si>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</si>
  <si>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</si>
  <si>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</si>
  <si>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</si>
  <si>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</si>
  <si>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</si>
  <si>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</si>
  <si>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</si>
  <si>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</si>
  <si>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</si>
  <si>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</si>
  <si>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</si>
  <si>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</si>
  <si>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</si>
  <si>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</si>
  <si>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</si>
  <si>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</si>
  <si>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</si>
  <si>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</si>
  <si>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</si>
  <si>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</si>
  <si>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</si>
  <si>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</si>
  <si>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</si>
  <si>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</si>
  <si>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</si>
  <si>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</si>
  <si>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</si>
  <si>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</si>
  <si>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</si>
  <si>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</si>
  <si>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</si>
  <si>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</si>
  <si>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</si>
  <si>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</si>
  <si>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</si>
  <si>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</si>
  <si>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</si>
  <si>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</si>
  <si>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</si>
  <si>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</si>
  <si>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</si>
  <si>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</si>
  <si>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</si>
  <si>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</si>
  <si>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</si>
  <si>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</si>
  <si>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</si>
  <si>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</si>
  <si>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</si>
  <si>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</si>
  <si>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</si>
  <si>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</si>
  <si>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</si>
  <si>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</si>
  <si>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</si>
  <si>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</si>
  <si>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</si>
  <si>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</si>
  <si>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</si>
  <si>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</si>
  <si>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</si>
  <si>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</si>
  <si>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</si>
  <si>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</si>
  <si>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</si>
  <si>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</si>
  <si>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</si>
  <si>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</si>
  <si>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</si>
  <si>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</si>
  <si>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</si>
  <si>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</si>
  <si>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</si>
  <si>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</si>
  <si>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</si>
  <si>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</si>
  <si>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</si>
  <si>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</si>
  <si>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</si>
  <si>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</si>
  <si>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</si>
  <si>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</si>
  <si>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</si>
  <si>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</si>
  <si>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</si>
  <si>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</si>
  <si>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</si>
  <si>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</si>
  <si>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</si>
  <si>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</si>
  <si>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</si>
  <si>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</si>
  <si>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</si>
  <si>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</si>
  <si>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</si>
  <si>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</si>
  <si>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</si>
  <si>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</si>
  <si>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</si>
  <si>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</si>
  <si>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</si>
  <si>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</si>
  <si>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</si>
  <si>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</si>
  <si>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</si>
  <si>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</si>
  <si>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</si>
  <si>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</si>
  <si>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</si>
  <si>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</si>
  <si>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</si>
  <si>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</si>
  <si>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</si>
  <si>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</si>
  <si>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</si>
  <si>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</si>
  <si>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</si>
  <si>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</si>
  <si>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</si>
  <si>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</si>
  <si>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</si>
  <si>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</si>
  <si>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</si>
  <si>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</si>
  <si>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</si>
  <si>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</si>
  <si>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</si>
  <si>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</si>
  <si>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</si>
  <si>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</si>
  <si>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</si>
  <si>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</si>
  <si>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</si>
  <si>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</si>
  <si>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</si>
  <si>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</si>
  <si>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</si>
  <si>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</si>
  <si>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</si>
  <si>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</si>
  <si>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</si>
  <si>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</si>
  <si>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</si>
  <si>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</si>
  <si>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</si>
  <si>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</si>
  <si>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</si>
  <si>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</si>
  <si>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</si>
  <si>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</si>
  <si>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</si>
  <si>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</si>
  <si>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</si>
  <si>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</si>
  <si>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</si>
  <si>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</si>
  <si>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</si>
  <si>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</si>
  <si>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</si>
  <si>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</si>
  <si>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</si>
  <si>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</si>
  <si>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</si>
  <si>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</si>
  <si>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</si>
  <si>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</si>
  <si>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</si>
  <si>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</si>
  <si>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</si>
  <si>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</si>
  <si>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</si>
  <si>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</si>
  <si>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</si>
  <si>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</si>
  <si>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</si>
  <si>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</si>
  <si>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</si>
  <si>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</si>
  <si>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</si>
  <si>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</si>
  <si>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</si>
  <si>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</si>
  <si>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</si>
  <si>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</si>
  <si>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</si>
  <si>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</si>
  <si>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</si>
  <si>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</si>
  <si>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</si>
  <si>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</si>
  <si>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</si>
  <si>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</si>
  <si>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</si>
  <si>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</si>
  <si>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</si>
  <si>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</si>
  <si>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</si>
  <si>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</si>
  <si>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</si>
  <si>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</si>
  <si>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</si>
  <si>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</si>
  <si>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</si>
  <si>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</si>
  <si>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</si>
  <si>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</si>
  <si>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</si>
  <si>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</si>
  <si>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</si>
  <si>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</si>
  <si>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</si>
  <si>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</si>
  <si>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</si>
  <si>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</si>
  <si>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</si>
  <si>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</si>
  <si>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</si>
  <si>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</si>
  <si>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</si>
  <si>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</si>
  <si>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</si>
  <si>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</si>
  <si>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</si>
  <si>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</si>
  <si>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</si>
  <si>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</si>
  <si>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</si>
  <si>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</si>
  <si>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</si>
  <si>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</si>
  <si>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</si>
  <si>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</si>
  <si>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</si>
  <si>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</si>
  <si>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</si>
  <si>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</si>
  <si>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</si>
  <si>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</si>
  <si>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</si>
  <si>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</si>
  <si>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</si>
  <si>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</si>
  <si>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</si>
  <si>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</si>
  <si>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</si>
  <si>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</si>
  <si>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</si>
  <si>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</si>
  <si>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</si>
  <si>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</si>
  <si>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</si>
  <si>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</si>
  <si>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</si>
  <si>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</si>
  <si>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</si>
  <si>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</si>
  <si>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</si>
  <si>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</si>
  <si>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</si>
  <si>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</si>
  <si>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</si>
  <si>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</si>
  <si>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</si>
  <si>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</si>
  <si>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</si>
  <si>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</si>
  <si>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</si>
  <si>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</si>
  <si>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</si>
  <si>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</si>
  <si>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</si>
  <si>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</si>
  <si>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</si>
  <si>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</si>
  <si>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</si>
  <si>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</si>
  <si>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</si>
  <si>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</si>
  <si>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</si>
  <si>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</si>
  <si>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</si>
  <si>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</si>
  <si>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</si>
  <si>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</si>
  <si>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</si>
  <si>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</si>
  <si>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</si>
  <si>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</si>
  <si>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</si>
  <si>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</si>
  <si>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</si>
  <si>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</si>
  <si>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</si>
  <si>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</si>
  <si>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</si>
  <si>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</si>
  <si>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</si>
  <si>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</si>
  <si>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</si>
  <si>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</si>
  <si>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</si>
  <si>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</si>
  <si>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</si>
  <si>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</si>
  <si>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</si>
  <si>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</si>
  <si>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</si>
  <si>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</si>
  <si>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</si>
  <si>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</si>
  <si>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</si>
  <si>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</si>
  <si>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</si>
  <si>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</si>
  <si>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</si>
  <si>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</si>
  <si>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</si>
  <si>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</si>
  <si>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</si>
  <si>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</si>
  <si>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</si>
  <si>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</si>
  <si>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</si>
  <si>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</si>
  <si>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</si>
  <si>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</si>
  <si>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</si>
  <si>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</si>
  <si>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</si>
  <si>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</si>
  <si>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</si>
  <si>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</si>
  <si>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</si>
  <si>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</si>
  <si>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</si>
  <si>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</si>
  <si>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</si>
  <si>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</si>
  <si>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</si>
  <si>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</si>
  <si>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</si>
  <si>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</si>
  <si>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</si>
  <si>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</si>
  <si>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</si>
  <si>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</si>
  <si>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</si>
  <si>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</si>
  <si>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</si>
  <si>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</si>
  <si>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</si>
  <si>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</si>
  <si>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</si>
  <si>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</si>
  <si>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</si>
  <si>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</si>
  <si>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</si>
  <si>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</si>
  <si>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</si>
  <si>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</si>
  <si>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</si>
  <si>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</si>
  <si>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</si>
  <si>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</si>
  <si>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</si>
  <si>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</si>
  <si>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</si>
  <si>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</si>
  <si>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</si>
  <si>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</si>
  <si>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</si>
  <si>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</si>
  <si>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</si>
  <si>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</si>
  <si>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</si>
  <si>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</si>
  <si>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</si>
  <si>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</si>
  <si>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</si>
  <si>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</si>
  <si>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</si>
  <si>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</si>
  <si>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</si>
  <si>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</si>
  <si>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</si>
  <si>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</si>
  <si>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</si>
  <si>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</si>
  <si>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</si>
  <si>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</si>
  <si>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</si>
  <si>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</si>
  <si>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</si>
  <si>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</si>
  <si>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</si>
  <si>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</si>
  <si>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</si>
  <si>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</si>
  <si>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</si>
  <si>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</si>
  <si>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</si>
  <si>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</si>
  <si>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</si>
  <si>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</si>
  <si>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</si>
  <si>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</si>
  <si>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</si>
  <si>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</si>
  <si>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</si>
  <si>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</si>
  <si>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</si>
  <si>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</si>
  <si>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</si>
  <si>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</si>
  <si>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</si>
  <si>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</si>
  <si>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</si>
  <si>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</si>
  <si>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</si>
  <si>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</si>
  <si>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</si>
  <si>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</si>
  <si>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</si>
  <si>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</si>
  <si>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</si>
  <si>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</si>
  <si>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</si>
  <si>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</si>
  <si>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</si>
  <si>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</si>
  <si>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</si>
  <si>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</si>
  <si>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</si>
  <si>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</si>
  <si>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</si>
  <si>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</si>
  <si>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</si>
  <si>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</si>
  <si>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</si>
  <si>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</si>
  <si>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</si>
  <si>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</si>
  <si>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</si>
  <si>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</si>
  <si>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</si>
  <si>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</si>
  <si>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</si>
  <si>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</si>
  <si>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</si>
  <si>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</si>
  <si>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</si>
  <si>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</si>
  <si>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</si>
  <si>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</si>
  <si>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</si>
  <si>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</si>
  <si>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</si>
  <si>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</si>
  <si>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</si>
  <si>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</si>
  <si>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</si>
  <si>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</si>
  <si>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</si>
  <si>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</si>
  <si>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</si>
  <si>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</si>
  <si>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</si>
  <si>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</si>
  <si>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</si>
  <si>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</si>
  <si>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</si>
  <si>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</si>
  <si>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</si>
  <si>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</si>
  <si>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</si>
  <si>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</si>
  <si>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</si>
  <si>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</si>
  <si>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</si>
  <si>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</si>
  <si>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</si>
  <si>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</si>
  <si>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</si>
  <si>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</si>
  <si>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</si>
  <si>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</si>
  <si>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</si>
  <si>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</si>
  <si>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</si>
  <si>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</si>
  <si>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</si>
  <si>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</si>
  <si>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</si>
  <si>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</si>
  <si>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</si>
  <si>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</si>
  <si>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</si>
  <si>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</si>
  <si>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</si>
  <si>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</si>
  <si>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</si>
  <si>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</si>
  <si>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</si>
  <si>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</si>
  <si>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</si>
  <si>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</si>
  <si>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</si>
  <si>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</si>
  <si>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</si>
  <si>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</si>
  <si>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</si>
  <si>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</si>
  <si>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</si>
  <si>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</si>
  <si>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</si>
  <si>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</si>
  <si>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</si>
  <si>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</si>
  <si>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</si>
  <si>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</si>
  <si>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</si>
  <si>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</si>
  <si>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</si>
  <si>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</si>
  <si>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</si>
  <si>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</si>
  <si>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</si>
  <si>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</si>
  <si>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</si>
  <si>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</si>
  <si>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</si>
  <si>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</si>
  <si>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</si>
  <si>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</si>
  <si>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</si>
  <si>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</si>
  <si>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</si>
  <si>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</si>
  <si>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</si>
  <si>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</si>
  <si>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</si>
  <si>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</si>
  <si>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</si>
  <si>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</si>
  <si>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</si>
  <si>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</si>
  <si>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</si>
  <si>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</si>
  <si>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</si>
  <si>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</si>
  <si>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</si>
  <si>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</si>
  <si>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</si>
  <si>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</si>
  <si>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</si>
  <si>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</si>
  <si>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</si>
  <si>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</si>
  <si>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</si>
  <si>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</si>
  <si>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</si>
  <si>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</si>
  <si>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</si>
  <si>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</si>
  <si>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</si>
  <si>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</si>
  <si>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</si>
  <si>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</si>
  <si>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</si>
  <si>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</si>
  <si>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</si>
  <si>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</si>
  <si>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</si>
  <si>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</si>
  <si>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</si>
  <si>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</si>
  <si>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</si>
  <si>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</si>
  <si>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</si>
  <si>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</si>
  <si>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</si>
  <si>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</si>
  <si>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</si>
  <si>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</si>
  <si>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</si>
  <si>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</si>
  <si>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</si>
  <si>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</si>
  <si>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</si>
  <si>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</si>
  <si>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</si>
  <si>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</si>
  <si>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</si>
  <si>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</si>
  <si>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</si>
  <si>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</si>
  <si>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</si>
  <si>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</si>
  <si>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</si>
  <si>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</si>
  <si>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</si>
  <si>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</si>
  <si>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</si>
  <si>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</si>
  <si>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</si>
  <si>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</si>
  <si>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</si>
  <si>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</si>
  <si>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</si>
  <si>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</si>
  <si>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</si>
  <si>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</si>
  <si>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</si>
  <si>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</si>
  <si>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</si>
  <si>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</si>
  <si>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</si>
  <si>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</si>
  <si>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</si>
  <si>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</si>
  <si>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</si>
  <si>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</si>
  <si>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</si>
  <si>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</si>
  <si>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</si>
  <si>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</si>
  <si>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</si>
  <si>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</si>
  <si>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</si>
  <si>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</si>
  <si>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</si>
  <si>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</si>
  <si>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</si>
  <si>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</si>
  <si>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</si>
  <si>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</si>
  <si>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</si>
  <si>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</si>
  <si>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</si>
  <si>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</si>
  <si>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</si>
  <si>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</si>
  <si>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</si>
  <si>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</si>
  <si>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</si>
  <si>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</si>
  <si>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</si>
  <si>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</si>
  <si>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</si>
  <si>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</si>
  <si>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</si>
  <si>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</si>
  <si>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</si>
  <si>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</si>
  <si>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</si>
  <si>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</si>
  <si>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</si>
  <si>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</si>
  <si>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</si>
  <si>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</si>
  <si>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</si>
  <si>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</si>
  <si>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</si>
  <si>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</si>
  <si>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</si>
  <si>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</si>
  <si>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</si>
  <si>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</si>
  <si>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</si>
  <si>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</si>
  <si>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</si>
  <si>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</si>
  <si>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</si>
  <si>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</si>
  <si>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</si>
  <si>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</si>
  <si>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</si>
  <si>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</si>
  <si>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</si>
  <si>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</si>
  <si>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</si>
  <si>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</si>
  <si>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</si>
  <si>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</si>
  <si>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</si>
  <si>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</si>
  <si>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</si>
  <si>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</si>
  <si>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</si>
  <si>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</si>
  <si>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</si>
  <si>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</si>
  <si>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</si>
  <si>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</si>
  <si>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</si>
  <si>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</si>
  <si>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</si>
  <si>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</si>
  <si>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</si>
  <si>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</si>
  <si>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</si>
  <si>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</si>
  <si>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</si>
  <si>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</si>
  <si>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</si>
  <si>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</si>
  <si>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</si>
  <si>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</si>
  <si>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</si>
  <si>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</si>
  <si>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</si>
  <si>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</si>
  <si>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</si>
  <si>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</si>
  <si>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</si>
  <si>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</si>
  <si>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</si>
  <si>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</si>
  <si>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</si>
  <si>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</si>
  <si>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</si>
  <si>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</si>
  <si>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</si>
  <si>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</si>
  <si>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</si>
  <si>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</si>
  <si>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</si>
  <si>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</si>
  <si>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</si>
  <si>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</si>
  <si>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</si>
  <si>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</si>
  <si>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</si>
  <si>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</si>
  <si>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</si>
  <si>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</si>
  <si>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</si>
  <si>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</si>
  <si>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</si>
  <si>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</si>
  <si>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</si>
  <si>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</si>
  <si>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</si>
  <si>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</si>
  <si>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</si>
  <si>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</si>
  <si>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</si>
  <si>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</si>
  <si>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</si>
  <si>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</si>
  <si>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</si>
  <si>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</si>
  <si>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</si>
  <si>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</si>
  <si>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</si>
  <si>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</si>
  <si>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</si>
  <si>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</si>
  <si>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</si>
  <si>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</si>
  <si>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</si>
  <si>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</si>
  <si>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</si>
  <si>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</si>
  <si>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</si>
  <si>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</si>
  <si>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</si>
  <si>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</si>
  <si>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</si>
  <si>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</si>
  <si>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</si>
  <si>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</si>
  <si>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</si>
  <si>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</si>
  <si>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</si>
  <si>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</si>
  <si>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</si>
  <si>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</si>
  <si>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</si>
  <si>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</si>
  <si>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</si>
  <si>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</si>
  <si>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</si>
  <si>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</si>
  <si>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</si>
  <si>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</si>
  <si>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</si>
  <si>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</si>
  <si>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</si>
  <si>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</si>
  <si>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</si>
  <si>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</si>
  <si>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</si>
  <si>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</si>
  <si>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</si>
  <si>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</si>
  <si>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</si>
  <si>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</si>
  <si>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</si>
  <si>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</si>
  <si>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</si>
  <si>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</si>
  <si>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</si>
  <si>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</si>
  <si>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</si>
  <si>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</si>
  <si>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</si>
  <si>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</si>
  <si>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</si>
  <si>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</si>
  <si>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</si>
  <si>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</si>
  <si>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</si>
  <si>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</si>
  <si>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</si>
  <si>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</si>
  <si>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</si>
  <si>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</si>
  <si>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</si>
  <si>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</si>
  <si>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</si>
  <si>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</si>
  <si>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</si>
  <si>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</si>
  <si>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</si>
  <si>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</si>
  <si>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</si>
  <si>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</si>
  <si>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</si>
  <si>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</si>
  <si>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</si>
  <si>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</si>
  <si>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</si>
  <si>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</si>
  <si>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</si>
  <si>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</si>
  <si>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</si>
  <si>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</si>
  <si>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</si>
  <si>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</si>
  <si>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</si>
  <si>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</si>
  <si>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</si>
  <si>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</si>
  <si>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</si>
  <si>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</si>
  <si>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</si>
  <si>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</si>
  <si>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</si>
  <si>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</si>
  <si>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</si>
  <si>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</si>
  <si>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</si>
  <si>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</si>
  <si>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</si>
  <si>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</si>
  <si>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</si>
  <si>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</si>
  <si>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</si>
  <si>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</si>
  <si>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</si>
  <si>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</si>
  <si>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</si>
  <si>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</si>
  <si>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</si>
  <si>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</si>
  <si>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</si>
  <si>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</si>
  <si>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</si>
  <si>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</si>
  <si>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</si>
  <si>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</si>
  <si>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</si>
  <si>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</si>
  <si>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</si>
  <si>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</si>
  <si>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</si>
  <si>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</si>
  <si>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</si>
  <si>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</si>
  <si>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</si>
  <si>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</si>
  <si>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</si>
  <si>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</si>
  <si>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</si>
  <si>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</si>
  <si>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</si>
  <si>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</si>
  <si>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</si>
  <si>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</si>
  <si>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</si>
  <si>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</si>
  <si>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</si>
  <si>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</si>
  <si>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</si>
  <si>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</si>
  <si>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</si>
  <si>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</si>
  <si>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</si>
  <si>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</si>
  <si>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</si>
  <si>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</si>
  <si>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</si>
  <si>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</si>
  <si>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</si>
  <si>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</si>
  <si>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</si>
  <si>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</si>
  <si>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</si>
  <si>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</si>
  <si>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</si>
  <si>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</si>
  <si>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</si>
  <si>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</si>
  <si>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</si>
  <si>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</si>
  <si>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</si>
  <si>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</si>
  <si>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</si>
  <si>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</si>
  <si>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</si>
  <si>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</si>
  <si>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</si>
  <si>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</si>
  <si>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</si>
  <si>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</si>
  <si>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</si>
  <si>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</si>
  <si>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</si>
  <si>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</si>
  <si>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</si>
  <si>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</si>
  <si>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</si>
  <si>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</si>
  <si>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</si>
  <si>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</si>
  <si>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</si>
  <si>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</si>
  <si>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</si>
  <si>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</si>
  <si>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</si>
  <si>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</si>
  <si>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</si>
  <si>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</si>
  <si>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</si>
  <si>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</si>
  <si>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</si>
  <si>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</si>
  <si>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</si>
  <si>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</si>
  <si>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</si>
  <si>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</si>
  <si>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</si>
  <si>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</si>
  <si>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</si>
  <si>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</si>
  <si>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</si>
  <si>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</si>
  <si>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</si>
  <si>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</si>
  <si>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</si>
  <si>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</si>
  <si>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</si>
  <si>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</si>
  <si>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</si>
  <si>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</si>
  <si>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</si>
  <si>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</si>
  <si>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</si>
  <si>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</si>
  <si>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</si>
  <si>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</si>
  <si>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</si>
  <si>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</si>
  <si>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</si>
  <si>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</si>
  <si>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</si>
  <si>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</si>
  <si>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</si>
  <si>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</si>
  <si>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</si>
  <si>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</si>
  <si>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</si>
  <si>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</si>
  <si>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</si>
  <si>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</si>
  <si>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</si>
  <si>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</si>
  <si>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</si>
  <si>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</si>
  <si>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</si>
  <si>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</si>
  <si>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</si>
  <si>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</si>
  <si>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</si>
  <si>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</si>
  <si>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</si>
  <si>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</si>
  <si>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</si>
  <si>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</si>
  <si>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</si>
  <si>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</si>
  <si>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</si>
  <si>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</si>
  <si>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</si>
  <si>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</si>
  <si>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</si>
  <si>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</si>
  <si>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</si>
  <si>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</si>
  <si>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</si>
  <si>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</si>
  <si>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</si>
  <si>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</si>
  <si>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</si>
  <si>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</si>
  <si>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</si>
  <si>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</si>
  <si>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</si>
  <si>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</si>
  <si>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</si>
  <si>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</si>
  <si>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</si>
  <si>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</si>
  <si>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</si>
  <si>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</si>
  <si>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</si>
  <si>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</si>
  <si>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</si>
  <si>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</si>
  <si>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</si>
  <si>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</si>
  <si>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</si>
  <si>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</si>
  <si>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</si>
  <si>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</si>
  <si>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</si>
  <si>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</si>
  <si>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</si>
  <si>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</si>
  <si>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</si>
  <si>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</si>
  <si>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</si>
  <si>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</si>
  <si>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</si>
  <si>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</si>
  <si>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</si>
  <si>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</si>
  <si>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</si>
  <si>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</si>
  <si>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</si>
  <si>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</si>
  <si>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</si>
  <si>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</si>
  <si>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</si>
  <si>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</si>
  <si>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</si>
  <si>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</si>
  <si>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</si>
  <si>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</si>
  <si>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</si>
  <si>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</si>
  <si>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</si>
  <si>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</si>
  <si>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</si>
  <si>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</si>
  <si>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</si>
  <si>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</si>
  <si>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</si>
  <si>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</si>
  <si>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</si>
  <si>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</si>
  <si>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</si>
  <si>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</si>
  <si>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</si>
  <si>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</si>
  <si>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</si>
  <si>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</si>
  <si>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</si>
  <si>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</si>
  <si>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</si>
  <si>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</si>
  <si>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</si>
  <si>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</si>
  <si>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</si>
  <si>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</si>
  <si>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</si>
  <si>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</si>
  <si>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</si>
  <si>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</si>
  <si>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</si>
  <si>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</si>
  <si>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</si>
  <si>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</si>
  <si>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</si>
  <si>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</si>
  <si>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</si>
  <si>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</si>
  <si>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</si>
  <si>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</si>
  <si>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</si>
  <si>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</si>
  <si>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</si>
  <si>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</si>
  <si>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</si>
  <si>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</si>
  <si>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</si>
  <si>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</si>
  <si>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</si>
  <si>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</si>
  <si>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</si>
  <si>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</si>
  <si>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</si>
  <si>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</si>
  <si>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</si>
  <si>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</si>
  <si>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</si>
  <si>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</si>
  <si>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</si>
  <si>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</si>
  <si>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</si>
  <si>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</si>
  <si>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</si>
  <si>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</si>
  <si>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</si>
  <si>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</si>
  <si>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</si>
  <si>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</si>
  <si>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</si>
  <si>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</si>
  <si>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</si>
  <si>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</si>
  <si>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</si>
  <si>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</si>
  <si>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</si>
  <si>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</si>
  <si>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</si>
  <si>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</si>
  <si>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</si>
  <si>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</si>
  <si>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</si>
  <si>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</si>
  <si>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</si>
  <si>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</si>
  <si>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</si>
  <si>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</si>
  <si>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</si>
  <si>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</si>
  <si>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</si>
  <si>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</si>
  <si>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</si>
  <si>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</si>
  <si>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</si>
  <si>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</si>
  <si>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</si>
  <si>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</si>
  <si>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</si>
  <si>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</si>
  <si>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</si>
  <si>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</si>
  <si>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</si>
  <si>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</si>
  <si>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</si>
  <si>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</si>
  <si>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</si>
  <si>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</si>
  <si>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</si>
  <si>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</si>
  <si>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</si>
  <si>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</si>
  <si>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</si>
  <si>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</si>
  <si>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</si>
  <si>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</si>
  <si>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</si>
  <si>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</si>
  <si>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</si>
  <si>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</si>
  <si>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</si>
  <si>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</si>
  <si>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</si>
  <si>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</si>
  <si>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</si>
  <si>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</si>
  <si>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</si>
  <si>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</si>
  <si>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</si>
  <si>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</si>
  <si>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</si>
  <si>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</si>
  <si>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</si>
  <si>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</si>
  <si>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</si>
  <si>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</si>
  <si>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</si>
  <si>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</si>
  <si>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</si>
  <si>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</si>
  <si>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</si>
  <si>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</si>
  <si>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</si>
  <si>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</si>
  <si>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</si>
  <si>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</si>
  <si>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</si>
  <si>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</si>
  <si>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</si>
  <si>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</si>
  <si>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</si>
  <si>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</si>
  <si>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</si>
  <si>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</si>
  <si>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</si>
  <si>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</si>
  <si>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</si>
  <si>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</si>
  <si>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</si>
  <si>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</si>
  <si>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</si>
  <si>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</si>
  <si>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</si>
  <si>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</si>
  <si>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</si>
  <si>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</si>
  <si>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</si>
  <si>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</si>
  <si>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</si>
  <si>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</si>
  <si>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</si>
  <si>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</si>
  <si>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</si>
  <si>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</si>
  <si>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</si>
  <si>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</si>
  <si>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</si>
  <si>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</si>
  <si>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</si>
  <si>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</si>
  <si>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</si>
  <si>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</si>
  <si>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</si>
  <si>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</si>
  <si>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</si>
  <si>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</si>
  <si>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</si>
  <si>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</si>
  <si>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</si>
  <si>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</si>
  <si>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</si>
  <si>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</si>
  <si>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</si>
  <si>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</si>
  <si>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</si>
  <si>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</si>
  <si>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</si>
  <si>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</si>
  <si>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</si>
  <si>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</si>
  <si>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</si>
  <si>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</si>
  <si>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</si>
  <si>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</si>
  <si>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</si>
  <si>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</si>
  <si>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</si>
  <si>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</si>
  <si>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</si>
  <si>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</si>
  <si>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</si>
  <si>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</si>
  <si>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</si>
  <si>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</si>
  <si>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</si>
  <si>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</si>
  <si>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</si>
  <si>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</si>
  <si>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</si>
  <si>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</si>
  <si>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</si>
  <si>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</si>
  <si>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</si>
  <si>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</si>
  <si>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</si>
  <si>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</si>
  <si>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</si>
  <si>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</si>
  <si>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</si>
  <si>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</si>
  <si>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</si>
  <si>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</si>
  <si>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</si>
  <si>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</si>
  <si>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</si>
  <si>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</si>
  <si>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</si>
  <si>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</si>
  <si>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</si>
  <si>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</si>
  <si>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</si>
  <si>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</si>
  <si>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</si>
  <si>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</si>
  <si>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</si>
  <si>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</si>
  <si>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</si>
  <si>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</si>
  <si>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</si>
  <si>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</si>
  <si>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</si>
  <si>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</si>
  <si>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</si>
  <si>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</si>
  <si>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</si>
  <si>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</si>
  <si>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</si>
  <si>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</si>
  <si>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</si>
  <si>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</si>
  <si>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</si>
  <si>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</si>
  <si>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</si>
  <si>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</si>
  <si>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</si>
  <si>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</si>
  <si>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</si>
  <si>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</si>
  <si>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</si>
  <si>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</si>
  <si>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</si>
  <si>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</si>
  <si>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</si>
  <si>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</si>
  <si>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</si>
  <si>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</si>
  <si>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</si>
  <si>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</si>
  <si>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</si>
  <si>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</si>
  <si>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</si>
  <si>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</si>
  <si>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</si>
  <si>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</si>
  <si>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</si>
  <si>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</si>
  <si>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</si>
  <si>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</si>
  <si>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</si>
  <si>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</si>
  <si>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</si>
  <si>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</si>
  <si>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</si>
  <si>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</si>
  <si>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</si>
  <si>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</si>
  <si>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</si>
  <si>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</si>
  <si>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</si>
  <si>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</si>
  <si>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</si>
  <si>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</si>
  <si>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</si>
  <si>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</si>
  <si>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</si>
  <si>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</si>
  <si>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</si>
  <si>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</si>
  <si>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</si>
  <si>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</si>
  <si>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</si>
  <si>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</si>
  <si>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</si>
  <si>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</si>
  <si>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</si>
  <si>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</si>
  <si>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</si>
  <si>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</si>
  <si>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</si>
  <si>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</si>
  <si>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</si>
  <si>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</si>
  <si>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</si>
  <si>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</si>
  <si>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</si>
  <si>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</si>
  <si>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</si>
  <si>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</si>
  <si>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</si>
  <si>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</si>
  <si>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</si>
  <si>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</si>
  <si>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</si>
  <si>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</si>
  <si>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</si>
  <si>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</si>
  <si>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</si>
  <si>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</si>
  <si>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</si>
  <si>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</si>
  <si>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</si>
  <si>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</si>
  <si>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</si>
  <si>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</si>
  <si>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</si>
  <si>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</si>
  <si>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</si>
  <si>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</si>
  <si>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</si>
  <si>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</si>
  <si>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</si>
  <si>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</si>
  <si>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</si>
  <si>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</si>
  <si>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</si>
  <si>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</si>
  <si>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</si>
  <si>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</si>
  <si>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</si>
  <si>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</si>
  <si>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</si>
  <si>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</si>
  <si>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</si>
  <si>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</si>
  <si>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</si>
  <si>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</si>
  <si>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</si>
  <si>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</si>
  <si>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</si>
  <si>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</si>
  <si>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</si>
  <si>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</si>
  <si>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</si>
  <si>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</si>
  <si>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</si>
  <si>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</si>
  <si>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</si>
  <si>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</si>
  <si>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</si>
  <si>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</si>
  <si>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</si>
  <si>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</si>
  <si>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</si>
  <si>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</si>
  <si>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</si>
  <si>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</si>
  <si>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</si>
  <si>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</si>
  <si>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</si>
  <si>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</si>
  <si>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</si>
  <si>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</si>
  <si>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</si>
  <si>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</si>
  <si>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</si>
  <si>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</si>
  <si>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</si>
  <si>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</si>
  <si>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</si>
  <si>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</si>
  <si>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</si>
  <si>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</si>
  <si>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</si>
  <si>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</si>
  <si>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</si>
  <si>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</si>
  <si>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</si>
  <si>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</si>
  <si>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</si>
  <si>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</si>
  <si>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</si>
  <si>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</si>
  <si>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</si>
  <si>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</si>
  <si>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</si>
  <si>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</si>
  <si>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</si>
  <si>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</si>
  <si>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</si>
  <si>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</si>
  <si>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</si>
  <si>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</si>
  <si>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</si>
  <si>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</si>
  <si>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</si>
  <si>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</si>
  <si>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</si>
  <si>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</si>
  <si>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</si>
  <si>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</si>
  <si>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</si>
  <si>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</si>
  <si>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</si>
  <si>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</si>
  <si>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</si>
  <si>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</si>
  <si>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</si>
  <si>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</si>
  <si>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</si>
  <si>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</si>
  <si>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</si>
  <si>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</si>
  <si>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</si>
  <si>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</si>
  <si>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</si>
  <si>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</si>
  <si>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</si>
  <si>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</si>
  <si>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</si>
  <si>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</si>
  <si>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</si>
  <si>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</si>
  <si>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</si>
  <si>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</si>
  <si>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</si>
  <si>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</si>
  <si>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</si>
  <si>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</si>
  <si>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</si>
  <si>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</si>
  <si>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</si>
  <si>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</si>
  <si>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</si>
  <si>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</si>
  <si>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</si>
  <si>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</si>
  <si>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</si>
  <si>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</si>
  <si>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</si>
  <si>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</si>
  <si>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</si>
  <si>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</si>
  <si>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</si>
  <si>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</si>
  <si>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</si>
  <si>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</si>
  <si>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</si>
  <si>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</si>
  <si>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</si>
  <si>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</si>
  <si>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</si>
  <si>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</si>
  <si>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</si>
  <si>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</si>
  <si>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</si>
  <si>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</si>
  <si>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</si>
  <si>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</si>
  <si>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</si>
  <si>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</si>
  <si>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</si>
  <si>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</si>
  <si>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</si>
  <si>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</si>
  <si>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</si>
  <si>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</si>
  <si>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</si>
  <si>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</si>
  <si>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</si>
  <si>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</si>
  <si>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</si>
  <si>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</si>
  <si>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</si>
  <si>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</si>
  <si>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</si>
  <si>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</si>
  <si>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</si>
  <si>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</si>
  <si>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</si>
  <si>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</si>
  <si>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</si>
  <si>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</si>
  <si>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</si>
  <si>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</si>
  <si>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</si>
  <si>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</si>
  <si>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</si>
  <si>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</si>
  <si>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</si>
  <si>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</si>
  <si>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</si>
  <si>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</si>
  <si>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</si>
  <si>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</si>
  <si>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</si>
  <si>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</si>
  <si>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</si>
  <si>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</si>
  <si>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</si>
  <si>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</si>
  <si>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</si>
  <si>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</si>
  <si>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</si>
  <si>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</si>
  <si>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</si>
  <si>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</si>
  <si>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</si>
  <si>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</si>
  <si>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</si>
  <si>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</si>
  <si>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</si>
  <si>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</si>
  <si>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</si>
  <si>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</si>
  <si>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</si>
  <si>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</si>
  <si>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</si>
  <si>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</si>
  <si>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</si>
  <si>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</si>
  <si>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</si>
  <si>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</si>
  <si>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</si>
  <si>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</si>
  <si>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</si>
  <si>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</si>
  <si>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</si>
  <si>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</si>
  <si>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</si>
  <si>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</si>
  <si>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</si>
  <si>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</si>
  <si>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</si>
  <si>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</si>
  <si>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</si>
  <si>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</si>
  <si>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</si>
  <si>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</si>
  <si>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</si>
  <si>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</si>
  <si>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</si>
  <si>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</si>
  <si>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</si>
  <si>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</si>
  <si>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</si>
  <si>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</si>
  <si>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</si>
  <si>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</si>
  <si>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</si>
  <si>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</si>
  <si>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</si>
  <si>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</si>
  <si>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</si>
  <si>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</si>
  <si>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</si>
  <si>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</si>
  <si>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</si>
  <si>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</si>
  <si>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</si>
  <si>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</si>
  <si>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</si>
  <si>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</si>
  <si>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</si>
  <si>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</si>
  <si>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</si>
  <si>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</si>
  <si>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</si>
  <si>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</si>
  <si>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</si>
  <si>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</si>
  <si>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</si>
  <si>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</si>
  <si>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</si>
  <si>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</si>
  <si>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</si>
  <si>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</si>
  <si>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</si>
  <si>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</si>
  <si>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</si>
  <si>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</si>
  <si>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</si>
  <si>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</si>
  <si>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</si>
  <si>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</si>
  <si>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</si>
  <si>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</si>
  <si>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</si>
  <si>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</si>
  <si>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</si>
  <si>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</si>
  <si>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</si>
  <si>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</si>
  <si>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</si>
  <si>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</si>
  <si>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</si>
  <si>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</si>
  <si>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</si>
  <si>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</si>
  <si>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</si>
  <si>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</si>
  <si>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</si>
  <si>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</si>
  <si>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</si>
  <si>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</si>
  <si>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</si>
  <si>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</si>
  <si>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</si>
  <si>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</si>
  <si>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</si>
  <si>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</si>
  <si>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</si>
  <si>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</si>
  <si>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</si>
  <si>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</si>
  <si>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</si>
  <si>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</si>
  <si>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</si>
  <si>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</si>
  <si>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</si>
  <si>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</si>
  <si>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</si>
  <si>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</si>
  <si>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</si>
  <si>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</si>
  <si>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</si>
  <si>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</si>
  <si>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</si>
  <si>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</si>
  <si>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</si>
  <si>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</si>
  <si>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</si>
  <si>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</si>
  <si>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</si>
  <si>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</si>
  <si>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</si>
  <si>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</si>
  <si>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</si>
  <si>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</si>
  <si>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</si>
  <si>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</si>
  <si>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</si>
  <si>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</si>
  <si>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</si>
  <si>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</si>
  <si>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</si>
  <si>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</si>
  <si>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</si>
  <si>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</si>
  <si>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</si>
  <si>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</si>
  <si>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</si>
  <si>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</si>
  <si>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</si>
  <si>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</si>
  <si>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</si>
  <si>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</si>
  <si>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</si>
  <si>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</si>
  <si>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</si>
  <si>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</si>
  <si>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</si>
  <si>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</si>
  <si>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</si>
  <si>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</si>
  <si>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</si>
  <si>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</si>
  <si>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</si>
  <si>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</si>
  <si>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</si>
  <si>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</si>
  <si>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</si>
  <si>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</si>
  <si>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</si>
  <si>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</si>
  <si>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</si>
  <si>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</si>
  <si>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</si>
  <si>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</si>
  <si>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</si>
  <si>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</si>
  <si>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</si>
  <si>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</si>
  <si>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</si>
  <si>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</si>
  <si>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</si>
  <si>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</si>
  <si>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</si>
  <si>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</si>
  <si>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</si>
  <si>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</si>
  <si>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</si>
  <si>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</si>
  <si>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</si>
  <si>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</si>
  <si>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</si>
  <si>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</si>
  <si>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</si>
  <si>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</si>
  <si>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</si>
  <si>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</si>
  <si>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</si>
  <si>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</si>
  <si>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</si>
  <si>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</si>
  <si>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</si>
  <si>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</si>
  <si>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</si>
  <si>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</si>
  <si>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</si>
  <si>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</si>
  <si>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</si>
  <si>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</si>
  <si>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</si>
  <si>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</si>
  <si>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</si>
  <si>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</si>
  <si>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</si>
  <si>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</si>
  <si>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</si>
  <si>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</si>
  <si>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</si>
  <si>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</si>
  <si>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</si>
  <si>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</si>
  <si>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</si>
  <si>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</si>
  <si>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</si>
  <si>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</si>
  <si>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</si>
  <si>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</si>
  <si>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</si>
  <si>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</si>
  <si>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</si>
  <si>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</si>
  <si>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</si>
  <si>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</si>
  <si>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</si>
  <si>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</si>
  <si>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</si>
  <si>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</si>
  <si>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</si>
  <si>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</si>
  <si>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</si>
  <si>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</si>
  <si>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</si>
  <si>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</si>
  <si>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</si>
  <si>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</si>
  <si>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</si>
  <si>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</si>
  <si>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</si>
  <si>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</si>
  <si>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</si>
  <si>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</si>
  <si>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</si>
  <si>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</si>
  <si>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</si>
  <si>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</si>
  <si>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</si>
  <si>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</si>
  <si>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</si>
  <si>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</si>
  <si>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</si>
  <si>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</si>
  <si>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</si>
  <si>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</si>
  <si>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</si>
  <si>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</si>
  <si>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</si>
  <si>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</si>
  <si>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</si>
  <si>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</si>
  <si>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</si>
  <si>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</si>
  <si>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</si>
  <si>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</si>
  <si>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</si>
  <si>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</si>
  <si>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</si>
  <si>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</si>
  <si>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</si>
  <si>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</si>
  <si>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</si>
  <si>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</si>
  <si>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</si>
  <si>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</si>
  <si>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</si>
  <si>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</si>
  <si>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</si>
  <si>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</si>
  <si>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</si>
  <si>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</si>
  <si>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</si>
  <si>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</si>
  <si>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</si>
  <si>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</si>
  <si>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</si>
  <si>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</si>
  <si>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</si>
  <si>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</si>
  <si>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</si>
  <si>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</si>
  <si>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</si>
  <si>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</si>
  <si>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</si>
  <si>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</si>
  <si>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</si>
  <si>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</si>
  <si>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</si>
  <si>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</si>
  <si>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</si>
  <si>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</si>
  <si>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</si>
  <si>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</si>
  <si>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</si>
  <si>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</si>
  <si>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</si>
  <si>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</si>
  <si>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</si>
  <si>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</si>
  <si>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</si>
  <si>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</si>
  <si>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</si>
  <si>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</si>
  <si>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</si>
  <si>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</si>
  <si>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</si>
  <si>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</si>
  <si>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</si>
  <si>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</si>
  <si>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</si>
  <si>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</si>
  <si>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</si>
  <si>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</si>
  <si>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</si>
  <si>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</si>
  <si>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</si>
  <si>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</si>
  <si>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</si>
  <si>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</si>
  <si>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</si>
  <si>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</si>
  <si>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</si>
  <si>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</si>
  <si>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</si>
  <si>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</si>
  <si>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</si>
  <si>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</si>
  <si>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</si>
  <si>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</si>
  <si>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</si>
  <si>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</si>
  <si>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</si>
  <si>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</si>
  <si>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</si>
  <si>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</si>
  <si>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</si>
  <si>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</si>
  <si>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</si>
  <si>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</si>
  <si>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</si>
  <si>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</si>
  <si>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</si>
  <si>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</si>
  <si>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</si>
  <si>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</si>
  <si>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</si>
  <si>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</si>
  <si>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</si>
  <si>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</si>
  <si>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</si>
  <si>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</si>
  <si>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</si>
  <si>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</si>
  <si>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</si>
  <si>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</si>
  <si>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</si>
  <si>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</si>
  <si>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</si>
  <si>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</si>
  <si>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</si>
  <si>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</si>
  <si>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</si>
  <si>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</si>
  <si>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</si>
  <si>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</si>
  <si>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</si>
  <si>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</si>
  <si>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</si>
  <si>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</si>
  <si>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</si>
  <si>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</si>
  <si>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</si>
  <si>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</si>
  <si>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</si>
  <si>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</si>
  <si>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</si>
  <si>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</si>
  <si>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</si>
  <si>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</si>
  <si>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</si>
  <si>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</si>
  <si>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</si>
  <si>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</si>
  <si>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</si>
  <si>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</si>
  <si>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</si>
  <si>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</si>
  <si>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</si>
  <si>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</si>
  <si>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</si>
  <si>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</si>
  <si>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</si>
  <si>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</si>
  <si>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</si>
  <si>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</si>
  <si>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</si>
  <si>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</si>
  <si>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</si>
  <si>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</si>
  <si>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</si>
  <si>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</si>
  <si>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</si>
  <si>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</si>
  <si>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</si>
  <si>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</si>
  <si>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</si>
  <si>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</si>
  <si>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</si>
  <si>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</si>
  <si>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</si>
  <si>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</si>
  <si>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</si>
  <si>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</si>
  <si>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</si>
  <si>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</si>
  <si>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</si>
  <si>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</si>
  <si>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</si>
  <si>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</si>
  <si>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</si>
  <si>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</si>
  <si>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</si>
  <si>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</si>
  <si>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</si>
  <si>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</si>
  <si>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</si>
  <si>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</si>
  <si>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</si>
  <si>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</si>
  <si>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</si>
  <si>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</si>
  <si>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</si>
  <si>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</si>
  <si>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</si>
  <si>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</si>
  <si>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</si>
  <si>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</si>
  <si>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</si>
  <si>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</si>
  <si>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</si>
  <si>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</si>
  <si>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</si>
  <si>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</si>
  <si>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</si>
  <si>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</si>
  <si>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</si>
  <si>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</si>
  <si>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</si>
  <si>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</si>
  <si>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</si>
  <si>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</si>
  <si>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</si>
  <si>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</si>
  <si>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</si>
  <si>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</si>
  <si>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</si>
  <si>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</si>
  <si>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</si>
  <si>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</si>
  <si>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</si>
  <si>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</si>
  <si>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</si>
  <si>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</si>
  <si>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</si>
  <si>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</si>
  <si>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</si>
  <si>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</si>
  <si>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</si>
  <si>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</si>
  <si>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</si>
  <si>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</si>
  <si>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</si>
  <si>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</si>
  <si>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</si>
  <si>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</si>
  <si>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</si>
  <si>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</si>
  <si>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</si>
  <si>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</si>
  <si>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</si>
  <si>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</si>
  <si>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</si>
  <si>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</si>
  <si>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</si>
  <si>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</si>
  <si>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</si>
  <si>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</si>
  <si>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</si>
  <si>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</si>
  <si>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</si>
  <si>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</si>
  <si>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</si>
  <si>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</si>
  <si>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</si>
  <si>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</si>
  <si>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</si>
  <si>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</si>
  <si>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</si>
  <si>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</si>
  <si>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</si>
  <si>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</si>
  <si>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</si>
  <si>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</si>
  <si>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</si>
  <si>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</si>
  <si>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</si>
  <si>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</si>
  <si>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</si>
  <si>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</si>
  <si>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</si>
  <si>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</si>
  <si>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</si>
  <si>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</si>
  <si>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</si>
  <si>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</si>
  <si>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</si>
  <si>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</si>
  <si>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</si>
  <si>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</si>
  <si>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</si>
  <si>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</si>
  <si>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</si>
  <si>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</si>
  <si>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</si>
  <si>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</si>
  <si>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</si>
  <si>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</si>
  <si>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</si>
  <si>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</si>
  <si>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</si>
  <si>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</si>
  <si>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</si>
  <si>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</si>
  <si>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</si>
  <si>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</si>
  <si>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</si>
  <si>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</si>
  <si>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</si>
  <si>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</si>
  <si>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</si>
  <si>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</si>
  <si>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</si>
  <si>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</si>
  <si>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</si>
  <si>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</si>
  <si>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</si>
  <si>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</si>
  <si>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</si>
  <si>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</si>
  <si>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</si>
  <si>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</si>
  <si>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</si>
  <si>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</si>
  <si>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</si>
  <si>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</si>
  <si>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</si>
  <si>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</si>
  <si>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</si>
  <si>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</si>
  <si>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</si>
  <si>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</si>
  <si>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</si>
  <si>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</si>
  <si>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</si>
  <si>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</si>
  <si>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</si>
  <si>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</si>
  <si>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</si>
  <si>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</si>
  <si>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</si>
  <si>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</si>
  <si>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</si>
  <si>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</si>
  <si>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</si>
  <si>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</si>
  <si>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</si>
  <si>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</si>
  <si>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</si>
  <si>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</si>
  <si>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</si>
  <si>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</si>
  <si>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</si>
  <si>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</si>
  <si>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</si>
  <si>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</si>
  <si>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</si>
  <si>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</si>
  <si>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</si>
  <si>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</si>
  <si>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</si>
  <si>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</si>
  <si>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</si>
  <si>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</si>
  <si>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</si>
  <si>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</si>
  <si>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</si>
  <si>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</si>
  <si>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</si>
  <si>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</si>
  <si>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</si>
  <si>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</si>
  <si>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</si>
  <si>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</si>
  <si>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</si>
  <si>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</si>
  <si>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</si>
  <si>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</si>
  <si>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</si>
  <si>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</si>
  <si>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</si>
  <si>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</si>
  <si>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</si>
  <si>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</si>
  <si>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</si>
  <si>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</si>
  <si>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</si>
  <si>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</si>
  <si>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</si>
  <si>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</si>
  <si>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</si>
  <si>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</si>
  <si>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</si>
  <si>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</si>
  <si>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</si>
  <si>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</si>
  <si>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</si>
  <si>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</si>
  <si>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</si>
  <si>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</si>
  <si>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</si>
  <si>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</si>
  <si>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</si>
  <si>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</si>
  <si>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</si>
  <si>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</si>
  <si>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</si>
  <si>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</si>
  <si>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</si>
  <si>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</si>
  <si>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</si>
  <si>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</si>
  <si>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</si>
  <si>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</si>
  <si>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</si>
  <si>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</si>
  <si>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</si>
  <si>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</si>
  <si>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</si>
  <si>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</si>
  <si>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</si>
  <si>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</si>
  <si>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</si>
  <si>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</si>
  <si>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</si>
  <si>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</si>
  <si>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</si>
  <si>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</si>
  <si>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</si>
  <si>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</si>
  <si>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</si>
  <si>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</si>
  <si>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</si>
  <si>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</si>
  <si>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</si>
  <si>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</si>
  <si>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</si>
  <si>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</si>
  <si>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</si>
  <si>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</si>
  <si>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</si>
  <si>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</si>
  <si>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</si>
  <si>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</si>
  <si>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</si>
  <si>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</si>
  <si>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</si>
  <si>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</si>
  <si>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</si>
  <si>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</si>
  <si>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</si>
  <si>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</si>
  <si>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</si>
  <si>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</si>
  <si>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</si>
  <si>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</si>
  <si>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</si>
  <si>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</si>
  <si>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</si>
  <si>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</si>
  <si>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</si>
  <si>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</si>
  <si>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</si>
  <si>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</si>
  <si>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</si>
  <si>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</si>
  <si>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</si>
  <si>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</si>
  <si>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</si>
  <si>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</si>
  <si>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</si>
  <si>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</si>
  <si>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</si>
  <si>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</si>
  <si>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</si>
  <si>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</si>
  <si>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</si>
  <si>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</si>
  <si>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</si>
  <si>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</si>
  <si>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</si>
  <si>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</si>
  <si>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</si>
  <si>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</si>
  <si>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</si>
  <si>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</si>
  <si>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</si>
  <si>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</si>
  <si>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</si>
  <si>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</si>
  <si>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</si>
  <si>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</si>
  <si>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</si>
  <si>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</si>
  <si>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</si>
  <si>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</si>
  <si>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</si>
  <si>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</si>
  <si>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</si>
  <si>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</si>
  <si>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</si>
  <si>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</si>
  <si>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</si>
  <si>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</si>
  <si>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</si>
  <si>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</si>
  <si>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</si>
  <si>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</si>
  <si>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</si>
  <si>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</si>
  <si>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</si>
  <si>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</si>
  <si>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</si>
  <si>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</si>
  <si>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</si>
  <si>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</si>
  <si>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</si>
  <si>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</si>
  <si>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</si>
  <si>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</si>
  <si>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</si>
  <si>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</si>
  <si>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</si>
  <si>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</si>
  <si>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</si>
  <si>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</si>
  <si>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</si>
  <si>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</si>
  <si>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</si>
  <si>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</si>
  <si>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</si>
  <si>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</si>
  <si>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</si>
  <si>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</si>
  <si>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</si>
  <si>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</si>
  <si>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</si>
  <si>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</si>
  <si>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</si>
  <si>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</si>
  <si>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</si>
  <si>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</si>
  <si>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</si>
  <si>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</si>
  <si>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</si>
  <si>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</si>
  <si>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</si>
  <si>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</si>
  <si>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</si>
  <si>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</si>
  <si>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</si>
  <si>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</si>
  <si>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</si>
  <si>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</si>
  <si>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</si>
  <si>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</si>
  <si>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</si>
  <si>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</si>
  <si>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</si>
  <si>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</si>
  <si>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</si>
  <si>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</si>
  <si>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</si>
  <si>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</si>
  <si>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</si>
  <si>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</si>
  <si>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</si>
  <si>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</si>
  <si>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</si>
  <si>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</si>
  <si>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</si>
  <si>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</si>
  <si>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</si>
  <si>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</si>
  <si>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</si>
  <si>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</si>
  <si>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</si>
  <si>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</si>
  <si>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</si>
  <si>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</si>
  <si>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</si>
  <si>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</si>
  <si>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</si>
  <si>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</si>
  <si>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</si>
  <si>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</si>
  <si>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</si>
  <si>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</si>
  <si>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</si>
  <si>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</si>
  <si>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</si>
  <si>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</si>
  <si>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</si>
  <si>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</si>
  <si>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</si>
  <si>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</si>
  <si>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</si>
  <si>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</si>
  <si>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</si>
  <si>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</si>
  <si>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</si>
  <si>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</si>
  <si>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</si>
  <si>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</si>
  <si>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</si>
  <si>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</si>
  <si>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</si>
  <si>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</si>
  <si>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</si>
  <si>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</si>
  <si>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</si>
  <si>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</si>
  <si>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</si>
  <si>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</si>
  <si>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</si>
  <si>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</si>
  <si>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</si>
  <si>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</si>
  <si>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</si>
  <si>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</si>
  <si>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</si>
  <si>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</si>
  <si>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</si>
  <si>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</si>
  <si>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</si>
  <si>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</si>
  <si>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</si>
  <si>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</si>
  <si>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</si>
  <si>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</si>
  <si>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</si>
  <si>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</si>
  <si>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</si>
  <si>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</si>
  <si>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</si>
  <si>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</si>
  <si>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</si>
  <si>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</si>
  <si>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</si>
  <si>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</si>
  <si>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</si>
  <si>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</si>
  <si>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</si>
  <si>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</si>
  <si>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</si>
  <si>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</si>
  <si>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</si>
  <si>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</si>
  <si>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</si>
  <si>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</si>
  <si>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</si>
  <si>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</si>
  <si>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</si>
  <si>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</si>
  <si>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</si>
  <si>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</si>
  <si>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</si>
  <si>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</si>
  <si>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</si>
  <si>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</si>
  <si>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</si>
  <si>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</si>
  <si>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</si>
  <si>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</si>
  <si>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</si>
  <si>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</si>
  <si>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</si>
  <si>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</si>
  <si>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</si>
  <si>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</si>
  <si>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</si>
  <si>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</si>
  <si>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</si>
  <si>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</si>
  <si>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</si>
  <si>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</si>
  <si>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</si>
  <si>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</si>
  <si>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</si>
  <si>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</si>
  <si>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</si>
  <si>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</si>
  <si>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</si>
  <si>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</si>
  <si>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</si>
  <si>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</si>
  <si>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</si>
  <si>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</si>
  <si>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</si>
  <si>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</si>
  <si>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</si>
  <si>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</si>
  <si>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</si>
  <si>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</si>
  <si>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</si>
  <si>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</si>
  <si>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</si>
  <si>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</si>
  <si>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</si>
  <si>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</si>
  <si>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</si>
  <si>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</si>
  <si>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</si>
  <si>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</si>
  <si>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</si>
  <si>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</si>
  <si>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</si>
  <si>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</si>
  <si>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</si>
  <si>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</si>
  <si>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</si>
  <si>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</si>
  <si>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</si>
  <si>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</si>
  <si>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</si>
  <si>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</si>
  <si>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</si>
  <si>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</si>
  <si>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</si>
  <si>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</si>
  <si>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</si>
  <si>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</si>
  <si>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</si>
  <si>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</si>
  <si>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</si>
  <si>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</si>
  <si>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</si>
  <si>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</si>
  <si>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</si>
  <si>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</si>
  <si>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</si>
  <si>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</si>
  <si>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</si>
  <si>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</si>
  <si>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</si>
  <si>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</si>
  <si>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</si>
  <si>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</si>
  <si>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</si>
  <si>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</si>
  <si>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</si>
  <si>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</si>
  <si>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</si>
  <si>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</si>
  <si>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</si>
  <si>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</si>
  <si>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</si>
  <si>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</si>
  <si>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</si>
  <si>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</si>
  <si>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</si>
  <si>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</si>
  <si>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</si>
  <si>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</si>
  <si>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</si>
  <si>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</si>
  <si>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</si>
  <si>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</si>
  <si>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</si>
  <si>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</si>
  <si>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</si>
  <si>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</si>
  <si>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</si>
  <si>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</si>
  <si>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</si>
  <si>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</si>
  <si>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</si>
  <si>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</si>
  <si>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</si>
  <si>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</si>
  <si>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</si>
  <si>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</si>
  <si>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</si>
  <si>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</si>
  <si>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</si>
  <si>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</si>
  <si>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</si>
  <si>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</si>
  <si>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</si>
  <si>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</si>
  <si>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</si>
  <si>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</si>
  <si>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</si>
  <si>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</si>
  <si>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</si>
  <si>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</si>
  <si>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</si>
  <si>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</si>
  <si>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</si>
  <si>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</si>
  <si>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</si>
  <si>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</si>
  <si>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</si>
  <si>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</si>
  <si>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</si>
  <si>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</si>
  <si>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</si>
  <si>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</si>
  <si>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</si>
  <si>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</si>
  <si>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</si>
  <si>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</si>
  <si>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</si>
  <si>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</si>
  <si>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</si>
  <si>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</si>
  <si>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</si>
  <si>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</si>
  <si>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</si>
  <si>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</si>
  <si>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</si>
  <si>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</si>
  <si>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</si>
  <si>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</si>
  <si>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</si>
  <si>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</si>
  <si>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</si>
  <si>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</si>
  <si>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</si>
  <si>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</si>
  <si>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</si>
  <si>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</si>
  <si>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</si>
  <si>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</si>
  <si>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</si>
  <si>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</si>
  <si>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</si>
  <si>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</si>
  <si>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</si>
  <si>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</si>
  <si>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</si>
  <si>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</si>
  <si>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</si>
  <si>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</si>
  <si>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</si>
  <si>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</si>
  <si>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</si>
  <si>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</si>
  <si>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</si>
  <si>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</si>
  <si>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</si>
  <si>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</si>
  <si>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</si>
  <si>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</si>
  <si>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</si>
  <si>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</si>
  <si>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</si>
  <si>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</si>
  <si>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</si>
  <si>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</si>
  <si>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</si>
  <si>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</si>
  <si>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</si>
  <si>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</si>
  <si>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</si>
  <si>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</si>
  <si>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</si>
  <si>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</si>
  <si>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</si>
  <si>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</si>
  <si>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</si>
  <si>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</si>
  <si>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</si>
  <si>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</si>
  <si>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</si>
  <si>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</si>
  <si>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</si>
  <si>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</si>
  <si>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</si>
  <si>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</si>
  <si>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</si>
  <si>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</si>
  <si>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</si>
  <si>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</si>
  <si>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</si>
  <si>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</si>
  <si>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</si>
  <si>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</si>
  <si>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</si>
  <si>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</si>
  <si>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</si>
  <si>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</si>
  <si>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</si>
  <si>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</si>
  <si>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</si>
  <si>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</si>
  <si>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</si>
  <si>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</si>
  <si>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</si>
  <si>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</si>
  <si>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</si>
  <si>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</si>
  <si>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</si>
  <si>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</si>
  <si>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</si>
  <si>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</si>
  <si>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</si>
  <si>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</si>
  <si>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</si>
  <si>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</si>
  <si>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</si>
  <si>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</si>
  <si>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</si>
  <si>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</si>
  <si>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</si>
  <si>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</si>
  <si>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</si>
  <si>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</si>
  <si>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</si>
  <si>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</si>
  <si>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</si>
  <si>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</si>
  <si>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</si>
  <si>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</si>
  <si>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</si>
  <si>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</si>
  <si>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</si>
  <si>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</si>
  <si>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</si>
  <si>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</si>
  <si>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</si>
  <si>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</si>
  <si>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</si>
  <si>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</si>
  <si>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</si>
  <si>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</si>
  <si>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</si>
  <si>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</si>
  <si>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</si>
  <si>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</si>
  <si>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</si>
  <si>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</si>
  <si>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</si>
  <si>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</si>
  <si>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</si>
  <si>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</si>
  <si>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</si>
  <si>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</si>
  <si>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</si>
  <si>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</si>
  <si>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</si>
  <si>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</si>
  <si>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</si>
  <si>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</si>
  <si>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</si>
  <si>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</si>
  <si>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</si>
  <si>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</si>
  <si>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</si>
  <si>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</si>
  <si>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</si>
  <si>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</si>
  <si>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</si>
  <si>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</si>
  <si>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</si>
  <si>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</si>
  <si>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</si>
  <si>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</si>
  <si>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</si>
  <si>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</si>
  <si>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</si>
  <si>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</si>
  <si>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</si>
  <si>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</si>
  <si>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</si>
  <si>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</si>
  <si>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</si>
  <si>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</si>
  <si>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</si>
  <si>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</si>
  <si>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</si>
  <si>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</si>
  <si>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</si>
  <si>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</si>
  <si>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</si>
  <si>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</si>
  <si>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</si>
  <si>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</si>
  <si>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</si>
  <si>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</si>
  <si>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</si>
  <si>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</si>
  <si>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</si>
  <si>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</si>
  <si>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</si>
  <si>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</si>
  <si>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</si>
  <si>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</si>
  <si>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</si>
  <si>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</si>
  <si>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</si>
  <si>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</si>
  <si>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</si>
  <si>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</si>
  <si>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</si>
  <si>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</si>
  <si>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</si>
  <si>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</si>
  <si>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</si>
  <si>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</si>
  <si>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</si>
  <si>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</si>
  <si>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</si>
  <si>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</si>
  <si>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</si>
  <si>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</si>
  <si>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</si>
  <si>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</si>
  <si>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</si>
  <si>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</si>
  <si>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</si>
  <si>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</si>
  <si>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</si>
  <si>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</si>
  <si>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</si>
  <si>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</si>
  <si>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</si>
  <si>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</si>
  <si>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</si>
  <si>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</si>
  <si>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</si>
  <si>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</si>
  <si>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</si>
  <si>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</si>
  <si>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</si>
  <si>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</si>
  <si>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</si>
  <si>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</si>
  <si>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</si>
  <si>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</si>
  <si>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</si>
  <si>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</si>
  <si>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</si>
  <si>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</si>
  <si>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</si>
  <si>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</si>
  <si>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</si>
  <si>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</si>
  <si>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</si>
  <si>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</si>
  <si>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</si>
  <si>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</si>
  <si>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</si>
  <si>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</si>
  <si>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</si>
  <si>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</si>
  <si>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</si>
  <si>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</si>
  <si>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</si>
  <si>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</si>
  <si>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</si>
  <si>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</si>
  <si>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</si>
  <si>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</si>
  <si>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</si>
  <si>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</si>
  <si>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</si>
  <si>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</si>
  <si>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</si>
  <si>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</si>
  <si>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</si>
  <si>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</si>
  <si>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</si>
  <si>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</si>
  <si>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</si>
  <si>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</si>
  <si>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</si>
  <si>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</si>
  <si>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</si>
  <si>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</si>
  <si>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</si>
  <si>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</si>
  <si>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</si>
  <si>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</si>
  <si>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</si>
  <si>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</si>
  <si>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</si>
  <si>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</si>
  <si>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</si>
  <si>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</si>
  <si>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</si>
  <si>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</si>
  <si>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</si>
  <si>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</si>
  <si>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</si>
  <si>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</si>
  <si>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</si>
  <si>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</si>
  <si>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</si>
  <si>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</si>
  <si>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</si>
  <si>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</si>
  <si>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</si>
  <si>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</si>
  <si>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</si>
  <si>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</si>
  <si>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</si>
  <si>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</si>
  <si>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</si>
  <si>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</si>
  <si>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</si>
  <si>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</si>
  <si>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</si>
  <si>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</si>
  <si>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</si>
  <si>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</si>
  <si>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</si>
  <si>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</si>
  <si>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</si>
  <si>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</si>
  <si>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</si>
  <si>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</si>
  <si>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</si>
  <si>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</si>
  <si>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</si>
  <si>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</si>
  <si>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</si>
  <si>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</si>
  <si>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</si>
  <si>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</si>
  <si>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</si>
  <si>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</si>
  <si>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</si>
  <si>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</si>
  <si>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</si>
  <si>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</si>
  <si>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</si>
  <si>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</si>
  <si>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</si>
  <si>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</si>
  <si>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</si>
  <si>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</si>
  <si>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</si>
  <si>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</si>
  <si>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</si>
  <si>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</si>
  <si>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</si>
  <si>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</si>
  <si>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</si>
  <si>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</si>
  <si>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</si>
  <si>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</si>
  <si>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</si>
  <si>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</si>
  <si>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</si>
  <si>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</si>
  <si>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</si>
  <si>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</si>
  <si>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</si>
  <si>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</si>
  <si>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</si>
  <si>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</si>
  <si>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</si>
  <si>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</si>
  <si>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</si>
  <si>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</si>
  <si>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</si>
  <si>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</si>
  <si>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</si>
  <si>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</si>
  <si>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</si>
  <si>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</si>
  <si>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</si>
  <si>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</si>
  <si>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</si>
  <si>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</si>
  <si>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</si>
  <si>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</si>
  <si>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</si>
  <si>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</si>
  <si>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</si>
  <si>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</si>
  <si>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</si>
  <si>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</si>
  <si>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</si>
  <si>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</si>
  <si>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</si>
  <si>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</si>
  <si>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</si>
  <si>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</si>
  <si>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</si>
  <si>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</si>
  <si>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</si>
  <si>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</si>
  <si>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</si>
  <si>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</si>
  <si>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</si>
  <si>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</si>
  <si>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</si>
  <si>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</si>
  <si>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</si>
  <si>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</si>
  <si>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</si>
  <si>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</si>
  <si>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</si>
  <si>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</si>
  <si>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</si>
  <si>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</si>
  <si>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</si>
  <si>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</si>
  <si>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</si>
  <si>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</si>
  <si>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</si>
  <si>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</si>
  <si>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</si>
  <si>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</si>
  <si>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</si>
  <si>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</si>
  <si>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</si>
  <si>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</si>
  <si>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</si>
  <si>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</si>
  <si>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</si>
  <si>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</si>
  <si>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</si>
  <si>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</si>
  <si>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</si>
  <si>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</si>
  <si>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</si>
  <si>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</si>
  <si>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</si>
  <si>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</si>
  <si>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</si>
  <si>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</si>
  <si>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</si>
  <si>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</si>
  <si>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</si>
  <si>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</si>
  <si>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</si>
  <si>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</si>
  <si>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</si>
  <si>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</si>
  <si>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</si>
  <si>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</si>
  <si>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</si>
  <si>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</si>
  <si>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</si>
  <si>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</si>
  <si>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</si>
  <si>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</si>
  <si>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</si>
  <si>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</si>
  <si>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</si>
  <si>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</si>
  <si>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</si>
  <si>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</si>
  <si>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</si>
  <si>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</si>
  <si>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</si>
  <si>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</si>
  <si>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</si>
  <si>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</si>
  <si>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</si>
  <si>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</si>
  <si>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</si>
  <si>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</si>
  <si>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</si>
  <si>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</si>
  <si>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</si>
  <si>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</si>
  <si>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</si>
  <si>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</si>
  <si>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</si>
  <si>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</si>
  <si>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</si>
  <si>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</si>
  <si>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</si>
  <si>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</si>
  <si>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</si>
  <si>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</si>
  <si>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</si>
  <si>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</si>
  <si>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</si>
  <si>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</si>
  <si>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</si>
  <si>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</si>
  <si>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</si>
  <si>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</si>
  <si>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</si>
  <si>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</si>
  <si>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</si>
  <si>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</si>
  <si>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</si>
  <si>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</si>
  <si>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</si>
  <si>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</si>
  <si>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</si>
  <si>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</si>
  <si>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</si>
  <si>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</si>
  <si>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</si>
  <si>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</si>
  <si>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</si>
  <si>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</si>
  <si>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</si>
  <si>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</si>
  <si>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</si>
  <si>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</si>
  <si>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</si>
  <si>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</si>
  <si>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</si>
  <si>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</si>
  <si>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</si>
  <si>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</si>
  <si>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</si>
  <si>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</si>
  <si>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</si>
  <si>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</si>
  <si>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</si>
  <si>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</si>
  <si>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</si>
  <si>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</si>
  <si>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</si>
  <si>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</si>
  <si>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</si>
  <si>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</si>
  <si>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</si>
  <si>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</si>
  <si>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</si>
  <si>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</si>
  <si>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</si>
  <si>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</si>
  <si>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</si>
  <si>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</si>
  <si>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</si>
  <si>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</si>
  <si>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</si>
  <si>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</si>
  <si>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</si>
  <si>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</si>
  <si>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</si>
  <si>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</si>
  <si>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</si>
  <si>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</si>
  <si>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</si>
  <si>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</si>
  <si>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</si>
  <si>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</si>
  <si>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</si>
  <si>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</si>
  <si>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</si>
  <si>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</si>
  <si>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</si>
  <si>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</si>
  <si>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</si>
  <si>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</si>
  <si>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</si>
  <si>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</si>
  <si>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</si>
  <si>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</si>
  <si>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</si>
  <si>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</si>
  <si>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</si>
  <si>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</si>
  <si>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</si>
  <si>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</si>
  <si>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</si>
  <si>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</si>
  <si>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</si>
  <si>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</si>
  <si>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</si>
  <si>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</si>
  <si>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</si>
  <si>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</si>
  <si>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</si>
  <si>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</si>
  <si>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</si>
  <si>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</si>
  <si>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</si>
  <si>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</si>
  <si>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</si>
  <si>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</si>
  <si>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</si>
  <si>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</si>
  <si>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</si>
  <si>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</si>
  <si>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</si>
  <si>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</si>
  <si>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</si>
  <si>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</si>
  <si>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</si>
  <si>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</si>
  <si>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</si>
  <si>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</si>
  <si>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</si>
  <si>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</si>
  <si>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</si>
  <si>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</si>
  <si>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</si>
  <si>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</si>
  <si>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</si>
  <si>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</si>
  <si>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</si>
  <si>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</si>
  <si>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</si>
  <si>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</si>
  <si>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</si>
  <si>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</si>
  <si>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</si>
  <si>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</si>
  <si>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</si>
  <si>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</si>
  <si>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</si>
  <si>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</si>
  <si>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</si>
  <si>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</si>
  <si>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</si>
  <si>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</si>
  <si>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</si>
  <si>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</si>
  <si>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</si>
  <si>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</si>
  <si>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</si>
  <si>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</si>
  <si>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</si>
  <si>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</si>
  <si>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</si>
  <si>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</si>
  <si>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</si>
  <si>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</si>
  <si>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</si>
  <si>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</si>
  <si>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</si>
  <si>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</si>
  <si>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</si>
  <si>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</si>
  <si>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</si>
  <si>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</si>
  <si>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</si>
  <si>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</si>
  <si>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</si>
  <si>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</si>
  <si>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</si>
  <si>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</si>
  <si>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</si>
  <si>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</si>
  <si>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</si>
  <si>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</si>
  <si>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</si>
  <si>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</si>
  <si>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</si>
  <si>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</si>
  <si>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</si>
  <si>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</si>
  <si>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</si>
  <si>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</si>
  <si>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</si>
  <si>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</si>
  <si>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</si>
  <si>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</si>
  <si>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</si>
  <si>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</si>
  <si>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</si>
  <si>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</si>
  <si>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</si>
  <si>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</si>
  <si>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</si>
  <si>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</si>
  <si>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</si>
  <si>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</si>
  <si>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</si>
  <si>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</si>
  <si>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</si>
  <si>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</si>
  <si>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</si>
  <si>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</si>
  <si>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</si>
  <si>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</si>
  <si>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</si>
  <si>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</si>
  <si>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</si>
  <si>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</si>
  <si>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</si>
  <si>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</si>
  <si>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</si>
  <si>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</si>
  <si>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</si>
  <si>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</si>
  <si>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</si>
  <si>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</si>
  <si>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</si>
  <si>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</si>
  <si>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</si>
  <si>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</si>
  <si>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</si>
  <si>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</si>
  <si>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</si>
  <si>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</si>
  <si>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</si>
  <si>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</si>
  <si>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</si>
  <si>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</si>
  <si>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</si>
  <si>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</si>
  <si>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</si>
  <si>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</si>
  <si>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</si>
  <si>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</si>
  <si>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</si>
  <si>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</si>
  <si>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</si>
  <si>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</si>
  <si>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</si>
  <si>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</si>
  <si>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</si>
  <si>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</si>
  <si>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</si>
  <si>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</si>
  <si>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</si>
  <si>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</si>
  <si>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</si>
  <si>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</si>
  <si>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</si>
  <si>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</si>
  <si>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</si>
  <si>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</si>
  <si>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</si>
  <si>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</si>
  <si>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</si>
  <si>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</si>
  <si>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</si>
  <si>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</si>
  <si>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</si>
  <si>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</si>
  <si>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</si>
  <si>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</si>
  <si>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</si>
  <si>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</si>
  <si>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</si>
  <si>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</si>
  <si>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</si>
  <si>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</si>
  <si>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</si>
  <si>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</si>
  <si>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</si>
  <si>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</si>
  <si>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</si>
  <si>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</si>
  <si>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</si>
  <si>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</si>
  <si>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</si>
  <si>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</si>
  <si>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</si>
  <si>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</si>
  <si>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</si>
  <si>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</si>
  <si>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</si>
  <si>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</si>
  <si>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</si>
  <si>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</si>
  <si>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</si>
  <si>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</si>
  <si>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</si>
  <si>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</si>
  <si>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</si>
  <si>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</si>
  <si>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</si>
  <si>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</si>
  <si>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</si>
  <si>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</si>
  <si>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</si>
  <si>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</si>
  <si>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</si>
  <si>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</si>
  <si>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</si>
  <si>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</si>
  <si>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</si>
  <si>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</si>
  <si>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</si>
  <si>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</si>
  <si>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</si>
  <si>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</si>
  <si>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</si>
  <si>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</si>
  <si>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</si>
  <si>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</si>
  <si>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</si>
  <si>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</si>
  <si>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</si>
  <si>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</si>
  <si>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</si>
  <si>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</si>
  <si>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</si>
  <si>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</si>
  <si>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</si>
  <si>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</si>
  <si>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</si>
  <si>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</si>
  <si>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</si>
  <si>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</si>
  <si>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</si>
  <si>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</si>
  <si>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</si>
  <si>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</si>
  <si>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</si>
  <si>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</si>
  <si>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</si>
  <si>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</si>
  <si>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</si>
  <si>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</si>
  <si>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</si>
  <si>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</si>
  <si>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</si>
  <si>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</si>
  <si>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</si>
  <si>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</si>
  <si>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</si>
  <si>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</si>
  <si>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</si>
  <si>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</si>
  <si>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</si>
  <si>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</si>
  <si>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</si>
  <si>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</si>
  <si>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</si>
  <si>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</si>
  <si>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</si>
  <si>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</si>
  <si>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</si>
  <si>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</si>
  <si>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</si>
  <si>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</si>
  <si>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</si>
  <si>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</si>
  <si>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</si>
  <si>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</si>
  <si>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</si>
  <si>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</si>
  <si>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</si>
  <si>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</si>
  <si>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</si>
  <si>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</si>
  <si>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</si>
  <si>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</si>
  <si>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</si>
  <si>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</si>
  <si>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</si>
  <si>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</si>
  <si>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</si>
  <si>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</si>
  <si>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</si>
  <si>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</si>
  <si>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</si>
  <si>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</si>
  <si>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</si>
  <si>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</si>
  <si>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</si>
  <si>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</si>
  <si>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</si>
  <si>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</si>
  <si>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</si>
  <si>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</si>
  <si>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</si>
  <si>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</si>
  <si>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</si>
  <si>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</si>
  <si>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</si>
  <si>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</si>
  <si>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</si>
  <si>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</si>
  <si>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</si>
  <si>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</si>
  <si>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</si>
  <si>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</si>
  <si>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</si>
  <si>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</si>
  <si>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</si>
  <si>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</si>
  <si>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</si>
  <si>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</si>
  <si>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</si>
  <si>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</si>
  <si>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</si>
  <si>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</si>
  <si>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</si>
  <si>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</si>
  <si>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</si>
  <si>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</si>
  <si>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</si>
  <si>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</si>
  <si>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</si>
  <si>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</si>
  <si>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</si>
  <si>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</si>
  <si>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</si>
  <si>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</si>
  <si>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</si>
  <si>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</si>
  <si>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</si>
  <si>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</si>
  <si>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</si>
  <si>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</si>
  <si>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</si>
  <si>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</si>
  <si>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</si>
  <si>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</si>
  <si>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</si>
  <si>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</si>
  <si>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</si>
  <si>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</si>
  <si>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</si>
  <si>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</si>
  <si>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</si>
  <si>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</si>
  <si>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</si>
  <si>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</si>
  <si>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</si>
  <si>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</si>
  <si>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</si>
  <si>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</si>
  <si>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</si>
  <si>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</si>
  <si>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</si>
  <si>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</si>
  <si>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</si>
  <si>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</si>
  <si>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</si>
  <si>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</si>
  <si>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</si>
  <si>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</si>
  <si>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</si>
  <si>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</si>
  <si>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</si>
  <si>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</si>
  <si>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</si>
  <si>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</si>
  <si>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</si>
  <si>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</si>
  <si>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</si>
  <si>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</si>
  <si>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</si>
  <si>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</si>
  <si>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</si>
  <si>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</si>
  <si>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</si>
  <si>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</si>
  <si>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</si>
  <si>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</si>
  <si>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</si>
  <si>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</si>
  <si>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</si>
  <si>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</si>
  <si>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</si>
  <si>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</si>
  <si>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</si>
  <si>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</si>
  <si>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</si>
  <si>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</si>
  <si>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</si>
  <si>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</si>
  <si>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</si>
  <si>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</si>
  <si>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</si>
  <si>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</si>
  <si>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</si>
  <si>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</si>
  <si>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</si>
  <si>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</si>
  <si>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</si>
  <si>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</si>
  <si>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</si>
  <si>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</si>
  <si>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</si>
  <si>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</si>
  <si>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</si>
  <si>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</si>
  <si>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</si>
  <si>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</si>
  <si>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</si>
  <si>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</si>
  <si>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</si>
  <si>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</si>
  <si>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</si>
  <si>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</si>
  <si>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</si>
  <si>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</si>
  <si>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</si>
  <si>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</si>
  <si>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</si>
  <si>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</si>
  <si>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</si>
  <si>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</si>
  <si>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</si>
  <si>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</si>
  <si>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</si>
  <si>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</si>
  <si>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</si>
  <si>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</si>
  <si>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</si>
  <si>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</si>
  <si>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</si>
  <si>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</si>
  <si>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</si>
  <si>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</si>
  <si>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</si>
  <si>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</si>
  <si>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</si>
  <si>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</si>
  <si>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</si>
  <si>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</si>
  <si>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</si>
  <si>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</si>
  <si>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</si>
  <si>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</si>
  <si>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</si>
  <si>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</si>
  <si>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</si>
  <si>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</si>
  <si>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</si>
  <si>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</si>
  <si>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</si>
  <si>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</si>
  <si>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</si>
  <si>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</si>
  <si>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</si>
  <si>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</si>
  <si>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</si>
  <si>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</si>
  <si>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</si>
  <si>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</si>
  <si>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</si>
  <si>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</si>
  <si>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</si>
  <si>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</si>
  <si>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</si>
  <si>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</si>
  <si>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</si>
  <si>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</si>
  <si>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</si>
  <si>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</si>
  <si>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</si>
  <si>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</si>
  <si>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</si>
  <si>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</si>
  <si>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</si>
  <si>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</si>
  <si>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</si>
  <si>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</si>
  <si>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</si>
  <si>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</si>
  <si>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</si>
  <si>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</si>
  <si>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</si>
  <si>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</si>
  <si>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</si>
  <si>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</si>
  <si>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</si>
  <si>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</si>
  <si>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</si>
  <si>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</si>
  <si>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</si>
  <si>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</si>
  <si>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</si>
  <si>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</si>
  <si>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</si>
  <si>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</si>
  <si>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</si>
  <si>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</si>
  <si>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</si>
  <si>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</si>
  <si>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</si>
  <si>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</si>
  <si>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</si>
  <si>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</si>
  <si>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</si>
  <si>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</si>
  <si>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</si>
  <si>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</si>
  <si>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</si>
  <si>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</si>
  <si>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</si>
  <si>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</si>
  <si>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</si>
  <si>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</si>
  <si>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</si>
  <si>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</si>
  <si>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</si>
  <si>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</si>
  <si>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</si>
  <si>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</si>
  <si>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</si>
  <si>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</si>
  <si>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</si>
  <si>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</si>
  <si>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</si>
  <si>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</si>
  <si>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</si>
  <si>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</si>
  <si>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</si>
  <si>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</si>
  <si>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</si>
  <si>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</si>
  <si>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</si>
  <si>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</si>
  <si>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</si>
  <si>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</si>
  <si>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</si>
  <si>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</si>
  <si>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</si>
  <si>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</si>
  <si>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</si>
  <si>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</si>
  <si>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</si>
  <si>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</si>
  <si>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</si>
  <si>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</si>
  <si>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</si>
  <si>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</si>
  <si>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</si>
  <si>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</si>
  <si>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</si>
  <si>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</si>
  <si>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</si>
  <si>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</si>
  <si>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</si>
  <si>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</si>
  <si>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</si>
  <si>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</si>
  <si>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</si>
  <si>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</si>
  <si>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</si>
  <si>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</si>
  <si>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</si>
  <si>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</si>
  <si>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</si>
  <si>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</si>
  <si>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</si>
  <si>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</si>
  <si>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</si>
  <si>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</si>
  <si>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</si>
  <si>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</si>
  <si>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</si>
  <si>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</si>
  <si>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</si>
  <si>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</si>
  <si>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</si>
  <si>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</si>
  <si>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</si>
  <si>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</si>
  <si>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</si>
  <si>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</si>
  <si>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</si>
  <si>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</si>
  <si>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</si>
  <si>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</si>
  <si>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</si>
  <si>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</si>
  <si>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</si>
  <si>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</si>
  <si>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</si>
  <si>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</si>
  <si>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</si>
  <si>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</si>
  <si>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</si>
  <si>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</si>
  <si>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</si>
  <si>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</si>
  <si>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</si>
  <si>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</si>
  <si>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</si>
  <si>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</si>
  <si>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</si>
  <si>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</si>
  <si>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</si>
  <si>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</si>
  <si>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</si>
  <si>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</si>
  <si>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</si>
  <si>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</si>
  <si>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</si>
  <si>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</si>
  <si>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</si>
  <si>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</si>
  <si>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</si>
  <si>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</si>
  <si>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</si>
  <si>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</si>
  <si>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</si>
  <si>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</si>
  <si>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</si>
  <si>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</si>
  <si>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</si>
  <si>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</si>
  <si>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</si>
  <si>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</si>
  <si>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</si>
  <si>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</si>
  <si>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</si>
  <si>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</si>
  <si>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</si>
  <si>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</si>
  <si>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</si>
  <si>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</si>
  <si>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</si>
  <si>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</si>
  <si>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</si>
  <si>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</si>
  <si>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</si>
  <si>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</si>
  <si>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</si>
  <si>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</si>
  <si>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</si>
  <si>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</si>
  <si>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</si>
  <si>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</si>
  <si>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</si>
  <si>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</si>
  <si>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</si>
  <si>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</si>
  <si>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</si>
  <si>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</si>
  <si>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</si>
  <si>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</si>
  <si>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</si>
  <si>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</si>
  <si>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</si>
  <si>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</si>
  <si>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</si>
  <si>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</si>
  <si>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</si>
  <si>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</si>
  <si>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</si>
  <si>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</si>
  <si>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</si>
  <si>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</si>
  <si>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</si>
  <si>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</si>
  <si>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</si>
  <si>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</si>
  <si>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</si>
  <si>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</si>
  <si>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</si>
  <si>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</si>
  <si>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</si>
  <si>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</si>
  <si>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</si>
  <si>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</si>
  <si>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</si>
  <si>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</si>
  <si>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</si>
  <si>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</si>
  <si>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</si>
  <si>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</si>
  <si>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</si>
  <si>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</si>
  <si>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</si>
  <si>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</si>
  <si>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</si>
  <si>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</si>
  <si>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</si>
  <si>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</si>
  <si>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</si>
  <si>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</si>
  <si>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</si>
  <si>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</si>
  <si>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</si>
  <si>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</si>
  <si>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</si>
  <si>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</si>
  <si>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</si>
  <si>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</si>
  <si>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</si>
  <si>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</si>
  <si>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</si>
  <si>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</si>
  <si>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</si>
  <si>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</si>
  <si>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</si>
  <si>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</si>
  <si>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</si>
  <si>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</si>
  <si>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</si>
  <si>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</si>
  <si>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</si>
  <si>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</si>
  <si>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</si>
  <si>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</si>
  <si>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</si>
  <si>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</si>
  <si>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</si>
  <si>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</si>
  <si>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</si>
  <si>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</si>
  <si>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</si>
  <si>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</si>
  <si>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</si>
  <si>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</si>
  <si>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</si>
  <si>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</si>
  <si>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</si>
  <si>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</si>
  <si>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</si>
  <si>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</si>
  <si>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</si>
  <si>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</si>
  <si>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</si>
  <si>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</si>
  <si>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</si>
  <si>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</si>
  <si>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</si>
  <si>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</si>
  <si>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</si>
  <si>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</si>
  <si>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</si>
  <si>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</si>
  <si>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</si>
  <si>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</si>
  <si>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</si>
  <si>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</si>
  <si>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</si>
  <si>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</si>
  <si>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</si>
  <si>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</si>
  <si>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</si>
  <si>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</si>
  <si>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</si>
  <si>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</si>
  <si>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</si>
  <si>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</si>
  <si>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</si>
  <si>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</si>
  <si>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</si>
  <si>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</si>
  <si>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</si>
  <si>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</si>
  <si>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</si>
  <si>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</si>
  <si>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</si>
  <si>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</si>
  <si>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</si>
  <si>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</si>
  <si>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</si>
  <si>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</si>
  <si>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</si>
  <si>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</si>
  <si>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</si>
  <si>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</si>
  <si>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</si>
  <si>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</si>
  <si>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</si>
  <si>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</si>
  <si>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</si>
  <si>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</si>
  <si>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</si>
  <si>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</si>
  <si>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</si>
  <si>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</si>
  <si>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</si>
  <si>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</si>
  <si>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</si>
  <si>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</si>
  <si>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</si>
  <si>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</si>
  <si>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</si>
  <si>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</si>
  <si>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</si>
  <si>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</si>
  <si>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</si>
  <si>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</si>
  <si>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</si>
  <si>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</si>
  <si>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</si>
  <si>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</si>
  <si>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</si>
  <si>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</si>
  <si>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</si>
  <si>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</si>
  <si>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</si>
  <si>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</si>
  <si>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</si>
  <si>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</si>
  <si>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</si>
  <si>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</si>
  <si>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</si>
  <si>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</si>
  <si>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</si>
  <si>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</si>
  <si>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</si>
  <si>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</si>
  <si>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</si>
  <si>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</si>
  <si>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</si>
  <si>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</si>
  <si>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</si>
  <si>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</si>
  <si>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</si>
  <si>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</si>
  <si>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</si>
  <si>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</si>
  <si>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</si>
  <si>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</si>
  <si>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</si>
  <si>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</si>
  <si>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</si>
  <si>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</si>
  <si>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</si>
  <si>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</si>
  <si>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</si>
  <si>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</si>
  <si>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</si>
  <si>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</si>
  <si>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</si>
  <si>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</si>
  <si>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</si>
  <si>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</si>
  <si>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</si>
  <si>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</si>
  <si>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</si>
  <si>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</si>
  <si>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</si>
  <si>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</si>
  <si>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</si>
  <si>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</si>
  <si>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</si>
  <si>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</si>
  <si>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</si>
  <si>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</si>
  <si>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</si>
  <si>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</si>
  <si>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</si>
  <si>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</si>
  <si>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</si>
  <si>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</si>
  <si>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</si>
  <si>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</si>
  <si>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</si>
  <si>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</si>
  <si>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</si>
  <si>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</si>
  <si>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</si>
  <si>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</si>
  <si>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</si>
  <si>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</si>
  <si>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</si>
  <si>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</si>
  <si>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</si>
  <si>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</si>
  <si>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</si>
  <si>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</si>
  <si>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</si>
  <si>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</si>
  <si>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</si>
  <si>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</si>
  <si>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</si>
  <si>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</si>
  <si>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</si>
  <si>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</si>
  <si>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</si>
  <si>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</si>
  <si>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</si>
  <si>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</si>
  <si>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</si>
  <si>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</si>
  <si>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</si>
  <si>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</si>
  <si>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</si>
  <si>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</si>
  <si>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</si>
  <si>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</si>
  <si>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</si>
  <si>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</si>
  <si>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</si>
  <si>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</si>
  <si>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</si>
  <si>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</si>
  <si>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</si>
  <si>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</si>
  <si>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</si>
  <si>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</si>
  <si>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</si>
  <si>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</si>
  <si>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</si>
  <si>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</si>
  <si>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</si>
  <si>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</si>
  <si>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</si>
  <si>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</si>
  <si>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</si>
  <si>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</si>
  <si>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</si>
  <si>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</si>
  <si>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</si>
  <si>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</si>
  <si>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</si>
  <si>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</si>
  <si>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</si>
  <si>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</si>
  <si>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</si>
  <si>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</si>
  <si>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</si>
  <si>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</si>
  <si>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</si>
  <si>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</si>
  <si>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</si>
  <si>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</si>
  <si>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</si>
  <si>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</si>
  <si>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</si>
  <si>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</si>
  <si>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</si>
  <si>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</si>
  <si>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</si>
  <si>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</si>
  <si>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</si>
  <si>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</si>
  <si>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</si>
  <si>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</si>
  <si>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</si>
  <si>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</si>
  <si>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</si>
  <si>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</si>
  <si>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</si>
  <si>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</si>
  <si>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</si>
  <si>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</si>
  <si>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</si>
  <si>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</si>
  <si>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</si>
  <si>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</si>
  <si>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</si>
  <si>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</si>
  <si>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</si>
  <si>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</si>
  <si>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</si>
  <si>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</si>
  <si>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</si>
  <si>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</si>
  <si>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</si>
  <si>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</si>
  <si>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</si>
  <si>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</si>
  <si>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</si>
  <si>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</si>
  <si>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</si>
  <si>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</si>
  <si>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</si>
  <si>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</si>
  <si>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</si>
  <si>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</si>
  <si>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</si>
  <si>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</si>
  <si>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</si>
  <si>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</si>
  <si>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</si>
  <si>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</si>
  <si>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</si>
  <si>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</si>
  <si>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</si>
  <si>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</si>
  <si>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</si>
  <si>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</si>
  <si>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</si>
  <si>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</si>
  <si>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</si>
  <si>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</si>
  <si>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</si>
  <si>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</si>
  <si>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</si>
  <si>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</si>
  <si>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</si>
  <si>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</si>
  <si>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</si>
  <si>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</si>
  <si>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</si>
  <si>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</si>
  <si>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</si>
  <si>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</si>
  <si>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</si>
  <si>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</si>
  <si>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</si>
  <si>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</si>
  <si>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</si>
  <si>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</si>
  <si>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</si>
  <si>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</si>
  <si>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</si>
  <si>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</si>
  <si>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</si>
  <si>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</si>
  <si>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</si>
  <si>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</si>
  <si>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</si>
  <si>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</si>
  <si>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</si>
  <si>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</si>
  <si>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</si>
  <si>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</si>
  <si>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</si>
  <si>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</si>
  <si>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</si>
  <si>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</si>
  <si>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</si>
  <si>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</si>
  <si>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</si>
  <si>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</si>
  <si>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</si>
  <si>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</si>
  <si>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</si>
  <si>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</si>
  <si>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</si>
  <si>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</si>
  <si>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</si>
  <si>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</si>
  <si>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</si>
  <si>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</si>
  <si>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</si>
  <si>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</si>
  <si>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</si>
  <si>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</si>
  <si>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</si>
  <si>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</si>
  <si>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</si>
  <si>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</si>
  <si>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</si>
  <si>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</si>
  <si>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</si>
  <si>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</si>
  <si>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</si>
  <si>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</si>
  <si>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</si>
  <si>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</si>
  <si>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</si>
  <si>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</si>
  <si>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</si>
  <si>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</si>
  <si>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</si>
  <si>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</si>
  <si>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</si>
  <si>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</si>
  <si>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</si>
  <si>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</si>
  <si>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</si>
  <si>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</si>
  <si>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</si>
  <si>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</si>
  <si>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</si>
  <si>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</si>
  <si>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</si>
  <si>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</si>
  <si>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</si>
  <si>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</si>
  <si>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</si>
  <si>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</si>
  <si>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</si>
  <si>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</si>
  <si>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</si>
  <si>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</si>
  <si>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</si>
  <si>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</si>
  <si>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</si>
  <si>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</si>
  <si>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</si>
  <si>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</si>
  <si>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</si>
  <si>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</si>
  <si>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</si>
  <si>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</si>
  <si>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</si>
  <si>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</si>
  <si>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</si>
  <si>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</si>
  <si>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</si>
  <si>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</si>
  <si>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</si>
  <si>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</si>
  <si>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</si>
  <si>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</si>
  <si>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</si>
  <si>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</si>
  <si>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</si>
  <si>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</si>
  <si>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</si>
  <si>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</si>
  <si>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</si>
  <si>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</si>
  <si>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</si>
  <si>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</si>
  <si>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</si>
  <si>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</si>
  <si>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</si>
  <si>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</si>
  <si>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</si>
  <si>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</si>
  <si>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</si>
  <si>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</si>
  <si>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</si>
  <si>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</si>
  <si>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</si>
  <si>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</si>
  <si>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</si>
  <si>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</si>
  <si>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</si>
  <si>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</si>
  <si>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</si>
  <si>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</si>
  <si>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</si>
  <si>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</si>
  <si>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</si>
  <si>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</si>
  <si>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</si>
  <si>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</si>
  <si>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</si>
  <si>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</si>
  <si>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</si>
  <si>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</si>
  <si>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</si>
  <si>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</si>
  <si>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</si>
  <si>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</si>
  <si>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</si>
  <si>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</si>
  <si>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</si>
  <si>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</si>
  <si>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</si>
  <si>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</si>
  <si>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</si>
  <si>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</si>
  <si>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</si>
  <si>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</si>
  <si>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</si>
  <si>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</si>
  <si>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</si>
  <si>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</si>
  <si>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</si>
  <si>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</si>
  <si>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</si>
  <si>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</si>
  <si>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</si>
  <si>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</si>
  <si>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</si>
  <si>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</si>
  <si>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</si>
  <si>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</si>
  <si>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</si>
  <si>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</si>
  <si>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</si>
  <si>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</si>
  <si>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</si>
  <si>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</si>
  <si>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</si>
  <si>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</si>
  <si>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</si>
  <si>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</si>
  <si>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</si>
  <si>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</si>
  <si>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</si>
  <si>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</si>
  <si>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</si>
  <si>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</si>
  <si>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</si>
  <si>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</si>
  <si>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</si>
  <si>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</si>
  <si>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</si>
  <si>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</si>
  <si>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</si>
  <si>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</si>
  <si>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</si>
  <si>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</si>
  <si>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</si>
  <si>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</si>
  <si>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</si>
  <si>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</si>
  <si>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</si>
  <si>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</si>
  <si>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</si>
  <si>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</si>
  <si>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</si>
  <si>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</si>
  <si>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</si>
  <si>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</si>
  <si>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</si>
  <si>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</si>
  <si>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</si>
  <si>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</si>
  <si>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</si>
  <si>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</si>
  <si>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</si>
  <si>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</si>
  <si>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</si>
  <si>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</si>
  <si>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</si>
  <si>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</si>
  <si>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</si>
  <si>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</si>
  <si>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</si>
  <si>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</si>
  <si>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</si>
  <si>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</si>
  <si>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</si>
  <si>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</si>
  <si>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</si>
  <si>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</si>
  <si>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</si>
  <si>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</si>
  <si>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</si>
  <si>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</si>
  <si>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</si>
  <si>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</si>
  <si>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</si>
  <si>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</si>
  <si>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</si>
  <si>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</si>
  <si>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</si>
  <si>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</si>
  <si>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</si>
  <si>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</si>
  <si>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</si>
  <si>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</si>
  <si>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</si>
  <si>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</si>
  <si>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</si>
  <si>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</si>
  <si>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</si>
  <si>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</si>
  <si>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</si>
  <si>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</si>
  <si>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</si>
  <si>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</si>
  <si>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</si>
  <si>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</si>
  <si>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</si>
  <si>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</si>
  <si>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</si>
  <si>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</si>
  <si>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</si>
  <si>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</si>
  <si>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</si>
  <si>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</si>
  <si>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</si>
  <si>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</si>
  <si>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</si>
  <si>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</si>
  <si>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</si>
  <si>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</si>
  <si>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</si>
  <si>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</si>
  <si>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</si>
  <si>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</si>
  <si>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</si>
  <si>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</si>
  <si>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</si>
  <si>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</si>
  <si>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</si>
  <si>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</si>
  <si>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</si>
  <si>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</si>
  <si>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</si>
  <si>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</si>
  <si>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</si>
  <si>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</si>
  <si>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</si>
  <si>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</si>
  <si>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</si>
  <si>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</si>
  <si>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</si>
  <si>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</si>
  <si>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</si>
  <si>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</si>
  <si>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</si>
  <si>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</si>
  <si>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</si>
  <si>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</si>
  <si>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</si>
  <si>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</si>
  <si>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</si>
  <si>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</si>
  <si>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</si>
  <si>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</si>
  <si>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</si>
  <si>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</si>
  <si>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</si>
  <si>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</si>
  <si>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</si>
  <si>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</si>
  <si>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</si>
  <si>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</si>
  <si>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</si>
  <si>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</si>
  <si>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</si>
  <si>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</si>
  <si>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</si>
  <si>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</si>
  <si>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</si>
  <si>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</si>
  <si>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</si>
  <si>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</si>
  <si>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</si>
  <si>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</si>
  <si>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</si>
  <si>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</si>
  <si>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</si>
  <si>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</si>
  <si>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</si>
  <si>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</si>
  <si>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</si>
  <si>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</si>
  <si>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</si>
  <si>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</si>
  <si>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</si>
  <si>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</si>
  <si>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</si>
  <si>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</si>
  <si>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</si>
  <si>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</si>
  <si>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</si>
  <si>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</si>
  <si>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</si>
  <si>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</si>
  <si>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</si>
  <si>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</si>
  <si>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</si>
  <si>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</si>
  <si>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</si>
  <si>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</si>
  <si>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</si>
  <si>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</si>
  <si>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</si>
  <si>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</si>
  <si>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</si>
  <si>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</si>
  <si>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</si>
  <si>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</si>
  <si>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</si>
  <si>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</si>
  <si>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</si>
  <si>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</si>
  <si>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</si>
  <si>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</si>
  <si>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</si>
  <si>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</si>
  <si>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</si>
  <si>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</si>
  <si>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</si>
  <si>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</si>
  <si>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</si>
  <si>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</si>
  <si>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</si>
  <si>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</si>
  <si>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</si>
  <si>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</si>
  <si>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</si>
  <si>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</si>
  <si>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</si>
  <si>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</si>
  <si>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</si>
  <si>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</si>
  <si>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</si>
  <si>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</si>
  <si>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</si>
  <si>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</si>
  <si>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</si>
  <si>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</si>
  <si>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</si>
  <si>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</si>
  <si>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</si>
  <si>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</si>
  <si>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</si>
  <si>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</si>
  <si>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</si>
  <si>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</si>
  <si>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</si>
  <si>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</si>
  <si>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</si>
  <si>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</si>
  <si>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</si>
  <si>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</si>
  <si>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</si>
  <si>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</si>
  <si>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</si>
  <si>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</si>
  <si>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</si>
  <si>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</si>
  <si>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</si>
  <si>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</si>
  <si>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</si>
  <si>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</si>
  <si>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</si>
  <si>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</si>
  <si>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</si>
  <si>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</si>
  <si>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</si>
  <si>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</si>
  <si>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</si>
  <si>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</si>
  <si>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</si>
  <si>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</si>
  <si>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</si>
  <si>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</si>
  <si>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</si>
  <si>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</si>
  <si>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</si>
  <si>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</si>
  <si>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</si>
  <si>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</si>
  <si>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</si>
  <si>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</si>
  <si>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</si>
  <si>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</si>
  <si>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</si>
  <si>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</si>
  <si>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</si>
  <si>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</si>
  <si>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</si>
  <si>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</si>
  <si>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</si>
  <si>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</si>
  <si>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</si>
  <si>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</si>
  <si>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</si>
  <si>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</si>
  <si>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</si>
  <si>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</si>
  <si>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</si>
  <si>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</si>
  <si>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</si>
  <si>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</si>
  <si>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</si>
  <si>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</si>
  <si>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</si>
  <si>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</si>
  <si>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</si>
  <si>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</si>
  <si>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</si>
  <si>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</si>
  <si>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</si>
  <si>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</si>
  <si>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</si>
  <si>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</si>
  <si>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</si>
  <si>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</si>
  <si>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</si>
  <si>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</si>
  <si>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</si>
  <si>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</si>
  <si>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</si>
  <si>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</si>
  <si>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</si>
  <si>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</si>
  <si>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</si>
  <si>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</si>
  <si>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</si>
  <si>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</si>
  <si>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</si>
  <si>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</si>
  <si>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</si>
  <si>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</si>
  <si>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</si>
  <si>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</si>
  <si>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</si>
  <si>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</si>
  <si>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</si>
  <si>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</si>
  <si>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</si>
  <si>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</si>
  <si>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</si>
  <si>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</si>
  <si>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</si>
  <si>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</si>
  <si>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</si>
  <si>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</si>
  <si>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</si>
  <si>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</si>
  <si>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</si>
  <si>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</si>
  <si>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</si>
  <si>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</si>
  <si>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</si>
  <si>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</si>
  <si>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</si>
  <si>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</si>
  <si>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</si>
  <si>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</si>
  <si>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</si>
  <si>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</si>
  <si>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</si>
  <si>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</si>
  <si>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</si>
  <si>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</si>
  <si>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</si>
  <si>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</si>
  <si>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</si>
  <si>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</si>
  <si>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</si>
  <si>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</si>
  <si>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</si>
  <si>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</si>
  <si>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</si>
  <si>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</si>
  <si>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</si>
  <si>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</si>
  <si>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</si>
  <si>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</si>
  <si>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</si>
  <si>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</si>
  <si>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</si>
  <si>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</si>
  <si>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</si>
  <si>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</si>
  <si>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</si>
  <si>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</si>
  <si>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</si>
  <si>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</si>
  <si>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</si>
  <si>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</si>
  <si>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</si>
  <si>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</si>
  <si>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</si>
  <si>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</si>
  <si>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</si>
  <si>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</si>
  <si>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</si>
  <si>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</si>
  <si>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</si>
  <si>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</si>
  <si>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</si>
  <si>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</si>
  <si>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</si>
  <si>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</si>
  <si>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</si>
  <si>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</si>
  <si>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</si>
  <si>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</si>
  <si>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</si>
  <si>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</si>
  <si>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</si>
  <si>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</si>
  <si>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</si>
  <si>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</si>
  <si>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</si>
  <si>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</si>
  <si>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</si>
  <si>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</si>
  <si>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</si>
  <si>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</si>
  <si>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</si>
  <si>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</si>
  <si>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</si>
  <si>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</si>
  <si>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</si>
  <si>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</si>
  <si>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</si>
  <si>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</si>
  <si>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</si>
  <si>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</si>
  <si>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</si>
  <si>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</si>
  <si>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</si>
  <si>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</si>
  <si>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</si>
  <si>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</si>
  <si>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</si>
  <si>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</si>
  <si>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</si>
  <si>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</si>
  <si>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</si>
  <si>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</si>
  <si>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</si>
  <si>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</si>
  <si>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</si>
  <si>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</si>
  <si>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</si>
  <si>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</si>
  <si>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</si>
  <si>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</si>
  <si>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</si>
  <si>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</si>
  <si>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</si>
  <si>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</si>
  <si>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</si>
  <si>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</si>
  <si>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</si>
  <si>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</si>
  <si>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</si>
  <si>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</si>
  <si>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</si>
  <si>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</si>
  <si>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</si>
  <si>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</si>
  <si>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</si>
  <si>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</si>
  <si>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</si>
  <si>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</si>
  <si>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</si>
  <si>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</si>
  <si>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</si>
  <si>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</si>
  <si>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</si>
  <si>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</si>
  <si>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</si>
  <si>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</si>
  <si>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</si>
  <si>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</si>
  <si>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</si>
  <si>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</si>
  <si>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</si>
  <si>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</si>
  <si>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</si>
  <si>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</si>
  <si>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</si>
  <si>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</si>
  <si>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</si>
  <si>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</si>
  <si>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</si>
  <si>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</si>
  <si>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</si>
  <si>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</si>
  <si>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</si>
  <si>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</si>
  <si>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</si>
  <si>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</si>
  <si>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</si>
  <si>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</si>
  <si>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</si>
  <si>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</si>
  <si>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</si>
  <si>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</si>
  <si>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</si>
  <si>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</si>
  <si>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</si>
  <si>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</si>
  <si>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</si>
  <si>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</si>
  <si>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</si>
  <si>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</si>
  <si>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</si>
  <si>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</si>
  <si>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</si>
  <si>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</si>
  <si>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</si>
  <si>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</si>
  <si>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</si>
  <si>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</si>
  <si>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</si>
  <si>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</si>
  <si>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</si>
  <si>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</si>
  <si>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</si>
  <si>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</si>
  <si>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</si>
  <si>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</si>
  <si>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</si>
  <si>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</si>
  <si>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</si>
  <si>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</si>
  <si>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</si>
  <si>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</si>
  <si>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</si>
  <si>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</si>
  <si>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</si>
  <si>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</si>
  <si>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</si>
  <si>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</si>
  <si>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</si>
  <si>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</si>
  <si>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</si>
  <si>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</si>
  <si>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</si>
  <si>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</si>
  <si>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</si>
  <si>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</si>
  <si>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</si>
  <si>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</si>
  <si>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</si>
  <si>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</si>
  <si>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</si>
  <si>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</si>
  <si>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</si>
  <si>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</si>
  <si>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</si>
  <si>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</si>
  <si>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</si>
  <si>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</si>
  <si>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</si>
  <si>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</si>
  <si>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</si>
  <si>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</si>
  <si>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</si>
  <si>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</si>
  <si>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</si>
  <si>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</si>
  <si>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</si>
  <si>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</si>
  <si>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</si>
  <si>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</si>
  <si>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</si>
  <si>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</si>
  <si>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</si>
  <si>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</si>
  <si>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</si>
  <si>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</si>
  <si>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</si>
  <si>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</si>
  <si>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</si>
  <si>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</si>
  <si>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</si>
  <si>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</si>
  <si>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</si>
  <si>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</si>
  <si>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</si>
  <si>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</si>
  <si>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</si>
  <si>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</si>
  <si>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</si>
  <si>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</si>
  <si>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</si>
  <si>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</si>
  <si>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</si>
  <si>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</si>
  <si>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</si>
  <si>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</si>
  <si>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</si>
  <si>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</si>
  <si>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</si>
  <si>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</si>
  <si>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</si>
  <si>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</si>
  <si>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</si>
  <si>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</si>
  <si>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</si>
  <si>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</si>
  <si>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</si>
  <si>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</si>
  <si>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</si>
  <si>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</si>
  <si>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</si>
  <si>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</si>
  <si>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</si>
  <si>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</si>
  <si>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</si>
  <si>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</si>
  <si>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</si>
  <si>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</si>
  <si>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</si>
  <si>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</si>
  <si>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</si>
  <si>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</si>
  <si>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</si>
  <si>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</si>
  <si>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</si>
  <si>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</si>
  <si>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</si>
  <si>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</si>
  <si>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</si>
  <si>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</si>
  <si>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</si>
  <si>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</si>
  <si>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</si>
  <si>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</si>
  <si>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</si>
  <si>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</si>
  <si>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</si>
  <si>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</si>
  <si>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</si>
  <si>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</si>
  <si>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</si>
  <si>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</si>
  <si>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</si>
  <si>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</si>
  <si>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</si>
  <si>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</si>
  <si>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</si>
  <si>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</si>
  <si>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</si>
  <si>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</si>
  <si>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</si>
  <si>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</si>
  <si>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</si>
  <si>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</si>
  <si>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</si>
  <si>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</si>
  <si>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</si>
  <si>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</si>
  <si>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</si>
  <si>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</si>
  <si>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</si>
  <si>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</si>
  <si>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</si>
  <si>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</si>
  <si>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</si>
  <si>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</si>
  <si>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</si>
  <si>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</si>
  <si>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</si>
  <si>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</si>
  <si>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</si>
  <si>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</si>
  <si>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</si>
  <si>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</si>
  <si>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</si>
  <si>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</si>
  <si>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</si>
  <si>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</si>
  <si>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</si>
  <si>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</si>
  <si>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</si>
  <si>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</si>
  <si>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</si>
  <si>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</si>
  <si>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</si>
  <si>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</si>
  <si>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</si>
  <si>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</si>
  <si>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</si>
  <si>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</si>
  <si>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</si>
  <si>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</si>
  <si>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</si>
  <si>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</si>
  <si>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</si>
  <si>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</si>
  <si>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</si>
  <si>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</si>
  <si>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</si>
  <si>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</si>
  <si>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</si>
  <si>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</si>
  <si>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</si>
  <si>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</si>
  <si>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</si>
  <si>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</si>
  <si>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</si>
  <si>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</si>
  <si>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</si>
  <si>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</si>
  <si>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</si>
  <si>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</si>
  <si>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</si>
  <si>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</si>
  <si>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</si>
  <si>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</si>
  <si>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</si>
  <si>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</si>
  <si>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</si>
  <si>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</si>
  <si>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</si>
  <si>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</si>
  <si>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</si>
  <si>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</si>
  <si>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</si>
  <si>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</si>
  <si>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</si>
  <si>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</si>
  <si>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</si>
  <si>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</si>
  <si>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</si>
  <si>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</si>
  <si>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</si>
  <si>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</si>
  <si>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</si>
  <si>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</si>
  <si>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</si>
  <si>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</si>
  <si>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</si>
  <si>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</si>
  <si>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</si>
  <si>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</si>
  <si>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</si>
  <si>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</si>
  <si>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</si>
  <si>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</si>
  <si>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</si>
  <si>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</si>
  <si>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</si>
  <si>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</si>
  <si>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</si>
  <si>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</si>
  <si>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</si>
  <si>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</si>
  <si>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</si>
  <si>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</si>
  <si>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</si>
  <si>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</si>
  <si>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</si>
  <si>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</si>
  <si>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</si>
  <si>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</si>
  <si>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</si>
  <si>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</si>
  <si>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</si>
  <si>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</si>
  <si>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</si>
  <si>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</si>
  <si>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</si>
  <si>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</si>
  <si>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</si>
  <si>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</si>
  <si>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</si>
  <si>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</si>
  <si>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</si>
  <si>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</si>
  <si>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</si>
  <si>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</si>
  <si>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</si>
  <si>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</si>
  <si>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</si>
  <si>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</si>
  <si>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</si>
  <si>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</si>
  <si>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</si>
  <si>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</si>
  <si>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</si>
  <si>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</si>
  <si>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</si>
  <si>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</si>
  <si>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</si>
  <si>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</si>
  <si>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</si>
  <si>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</si>
  <si>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</si>
  <si>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</si>
  <si>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</si>
  <si>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</si>
  <si>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</si>
  <si>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</si>
  <si>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</si>
  <si>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</si>
  <si>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</si>
  <si>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</si>
  <si>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</si>
  <si>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</si>
  <si>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</si>
  <si>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</si>
  <si>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</si>
  <si>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</si>
  <si>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</si>
  <si>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</si>
  <si>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</si>
  <si>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</si>
  <si>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</si>
  <si>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</si>
  <si>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</si>
  <si>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</si>
  <si>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</si>
  <si>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</si>
  <si>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</si>
  <si>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</si>
  <si>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</si>
  <si>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</si>
  <si>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</si>
  <si>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</si>
  <si>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</si>
  <si>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</si>
  <si>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</si>
  <si>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</si>
  <si>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</si>
  <si>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</si>
  <si>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</si>
  <si>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</si>
  <si>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</si>
  <si>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</si>
  <si>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</si>
  <si>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</si>
  <si>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</si>
  <si>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</si>
  <si>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</si>
  <si>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</si>
  <si>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</si>
  <si>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</si>
  <si>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</si>
  <si>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</si>
  <si>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</si>
  <si>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</si>
  <si>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</si>
  <si>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</si>
  <si>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</si>
  <si>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</si>
  <si>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</si>
  <si>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</si>
  <si>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</si>
  <si>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</si>
  <si>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</si>
  <si>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</si>
  <si>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</si>
  <si>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</si>
  <si>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</si>
  <si>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</si>
  <si>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</si>
  <si>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</si>
  <si>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</si>
  <si>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</si>
  <si>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</si>
  <si>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</si>
  <si>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</si>
  <si>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</si>
  <si>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</si>
  <si>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</si>
  <si>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</si>
  <si>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</si>
  <si>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</si>
  <si>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</si>
  <si>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</si>
  <si>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</si>
  <si>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</si>
  <si>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</si>
  <si>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</si>
  <si>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</si>
  <si>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</si>
  <si>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</si>
  <si>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</si>
  <si>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</si>
  <si>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</si>
  <si>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</si>
  <si>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</si>
  <si>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</si>
  <si>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</si>
  <si>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</si>
  <si>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</si>
  <si>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</si>
  <si>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</si>
  <si>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</si>
  <si>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</si>
  <si>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</si>
  <si>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</si>
  <si>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</si>
  <si>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</si>
  <si>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</si>
  <si>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</si>
  <si>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</si>
  <si>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</si>
  <si>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</si>
  <si>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</si>
  <si>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</si>
  <si>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</si>
  <si>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</si>
  <si>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</si>
  <si>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</si>
  <si>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</si>
  <si>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</si>
  <si>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</si>
  <si>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</si>
  <si>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</si>
  <si>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</si>
  <si>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</si>
  <si>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</si>
  <si>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</si>
  <si>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</si>
  <si>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</si>
  <si>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</si>
  <si>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</si>
  <si>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</si>
  <si>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</si>
  <si>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</si>
  <si>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</si>
  <si>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</si>
  <si>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</si>
  <si>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</si>
  <si>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</si>
  <si>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</si>
  <si>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</si>
  <si>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</si>
  <si>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</si>
  <si>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</si>
  <si>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</si>
  <si>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</si>
  <si>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</si>
  <si>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</si>
  <si>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</si>
  <si>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</si>
  <si>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</si>
  <si>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</si>
  <si>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</si>
  <si>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</si>
  <si>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</si>
  <si>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</si>
  <si>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</si>
  <si>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</si>
  <si>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</si>
  <si>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</si>
  <si>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</si>
  <si>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</si>
  <si>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</si>
  <si>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</si>
  <si>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</si>
  <si>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</si>
  <si>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</si>
  <si>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</si>
  <si>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</si>
  <si>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</si>
  <si>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</si>
  <si>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</si>
  <si>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</si>
  <si>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</si>
  <si>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</si>
  <si>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</si>
  <si>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</si>
  <si>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</si>
  <si>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</si>
  <si>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</si>
  <si>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</si>
  <si>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</si>
  <si>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</si>
  <si>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</si>
  <si>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</si>
  <si>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</si>
  <si>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</si>
  <si>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</si>
  <si>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</si>
  <si>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</si>
  <si>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</si>
  <si>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</si>
  <si>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</si>
  <si>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</si>
  <si>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</si>
  <si>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</si>
  <si>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</si>
  <si>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</si>
  <si>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</si>
  <si>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</si>
  <si>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</si>
  <si>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</si>
  <si>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</si>
  <si>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</si>
  <si>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</si>
  <si>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</si>
  <si>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</si>
  <si>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</si>
  <si>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</si>
  <si>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</si>
  <si>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</si>
  <si>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</si>
  <si>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</si>
  <si>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</si>
  <si>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</si>
  <si>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</si>
  <si>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</si>
  <si>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</si>
  <si>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</si>
  <si>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</si>
  <si>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</si>
  <si>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</si>
  <si>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</si>
  <si>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</si>
  <si>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</si>
  <si>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</si>
  <si>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</si>
  <si>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</si>
  <si>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</si>
  <si>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</si>
  <si>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</si>
  <si>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</si>
  <si>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</si>
  <si>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</si>
  <si>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</si>
  <si>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</si>
  <si>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</si>
  <si>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</si>
  <si>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</si>
  <si>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</si>
  <si>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</si>
  <si>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</si>
  <si>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</si>
  <si>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</si>
  <si>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</si>
  <si>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</si>
  <si>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</si>
  <si>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</si>
  <si>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</si>
  <si>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</si>
  <si>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</si>
  <si>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</si>
  <si>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</si>
  <si>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</si>
  <si>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</si>
  <si>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</si>
  <si>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</si>
  <si>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</si>
  <si>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</si>
  <si>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</si>
  <si>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</si>
  <si>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</si>
  <si>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</si>
  <si>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</si>
  <si>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</si>
  <si>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</si>
  <si>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</si>
  <si>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</si>
  <si>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</si>
  <si>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</si>
  <si>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</si>
  <si>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</si>
  <si>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</si>
  <si>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</si>
  <si>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</si>
  <si>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</si>
  <si>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</si>
  <si>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</si>
  <si>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</si>
  <si>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</si>
  <si>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</si>
  <si>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</si>
  <si>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</si>
  <si>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</si>
  <si>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</si>
  <si>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</si>
  <si>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</si>
  <si>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</si>
  <si>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</si>
  <si>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</si>
  <si>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</si>
  <si>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</si>
  <si>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</si>
  <si>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</si>
  <si>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</si>
  <si>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</si>
  <si>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</si>
  <si>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</si>
  <si>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</si>
  <si>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</si>
  <si>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</si>
  <si>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</si>
  <si>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</si>
  <si>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</si>
  <si>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</si>
  <si>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</si>
  <si>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</si>
  <si>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</si>
  <si>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</si>
  <si>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</si>
  <si>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</si>
  <si>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</si>
  <si>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</si>
  <si>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</si>
  <si>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</si>
  <si>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</si>
  <si>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</si>
  <si>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</si>
  <si>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</si>
  <si>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</si>
  <si>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</si>
  <si>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</si>
  <si>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</si>
  <si>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</si>
  <si>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</si>
  <si>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</si>
  <si>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</si>
  <si>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</si>
  <si>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</si>
  <si>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</si>
  <si>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</si>
  <si>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</si>
  <si>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</si>
  <si>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</si>
  <si>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</si>
  <si>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</si>
  <si>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</si>
  <si>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</si>
  <si>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</si>
  <si>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</si>
  <si>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</si>
  <si>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</si>
  <si>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</si>
  <si>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</si>
  <si>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</si>
  <si>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</si>
  <si>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</si>
  <si>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</si>
  <si>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</si>
  <si>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</si>
  <si>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</si>
  <si>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</si>
  <si>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</si>
  <si>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</si>
  <si>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</si>
  <si>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</si>
  <si>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</si>
  <si>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</si>
  <si>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</si>
  <si>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</si>
  <si>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</si>
  <si>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</si>
  <si>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</si>
  <si>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</si>
  <si>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</si>
  <si>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</si>
  <si>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</si>
  <si>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</si>
  <si>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</si>
  <si>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</si>
  <si>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</si>
  <si>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</si>
  <si>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</si>
  <si>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</si>
  <si>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</si>
  <si>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</si>
  <si>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</si>
  <si>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</si>
  <si>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</si>
  <si>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</si>
  <si>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</si>
  <si>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</si>
  <si>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</si>
  <si>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</si>
  <si>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</si>
  <si>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</si>
  <si>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</si>
  <si>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</si>
  <si>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</si>
  <si>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</si>
  <si>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</si>
  <si>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</si>
  <si>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</si>
  <si>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</si>
  <si>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</si>
  <si>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</si>
  <si>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</si>
  <si>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</si>
  <si>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</si>
  <si>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</si>
  <si>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</si>
  <si>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</si>
  <si>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</si>
  <si>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</si>
  <si>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</si>
  <si>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</si>
  <si>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</si>
  <si>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</si>
  <si>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</si>
  <si>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</si>
  <si>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</si>
  <si>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</si>
  <si>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</si>
  <si>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</si>
  <si>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</si>
  <si>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</si>
  <si>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</si>
  <si>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</si>
  <si>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</si>
  <si>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</si>
  <si>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</si>
  <si>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</si>
  <si>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</si>
  <si>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</si>
  <si>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</si>
  <si>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</si>
  <si>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</si>
  <si>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</si>
  <si>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</si>
  <si>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</si>
  <si>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</si>
  <si>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</si>
  <si>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</si>
  <si>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</si>
  <si>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</si>
  <si>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</si>
  <si>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</si>
  <si>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</si>
  <si>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</si>
  <si>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</si>
  <si>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</si>
  <si>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</si>
  <si>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</si>
  <si>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</si>
  <si>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</si>
  <si>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</si>
  <si>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</si>
  <si>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</si>
  <si>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</si>
  <si>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</si>
  <si>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</si>
  <si>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</si>
  <si>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</si>
  <si>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</si>
  <si>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</si>
  <si>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</si>
  <si>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</si>
  <si>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</si>
  <si>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</si>
  <si>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</si>
  <si>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</si>
  <si>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</si>
  <si>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</si>
  <si>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</si>
  <si>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</si>
  <si>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</si>
  <si>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</si>
  <si>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</si>
  <si>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</si>
  <si>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</si>
  <si>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</si>
  <si>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</si>
  <si>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</si>
  <si>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</si>
  <si>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</si>
  <si>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</si>
  <si>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</si>
  <si>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</si>
  <si>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</si>
  <si>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</si>
  <si>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</si>
  <si>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</si>
  <si>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</si>
  <si>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</si>
  <si>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</si>
  <si>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</si>
  <si>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</si>
  <si>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</si>
  <si>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</si>
  <si>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</si>
  <si>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</si>
  <si>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</si>
  <si>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</si>
  <si>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</si>
  <si>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</si>
  <si>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</si>
  <si>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</si>
  <si>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</si>
  <si>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</si>
  <si>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</si>
  <si>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</si>
  <si>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</si>
  <si>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</si>
  <si>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</si>
  <si>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</si>
  <si>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</si>
  <si>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</si>
  <si>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</si>
  <si>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</si>
  <si>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</si>
  <si>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</si>
  <si>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</si>
  <si>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</si>
  <si>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</si>
  <si>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</si>
  <si>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</si>
  <si>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</si>
  <si>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</si>
  <si>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</si>
  <si>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</si>
  <si>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</si>
  <si>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</si>
  <si>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</si>
  <si>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</si>
  <si>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</si>
  <si>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</si>
  <si>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</si>
  <si>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</si>
  <si>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</si>
  <si>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</si>
  <si>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</si>
  <si>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</si>
  <si>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</si>
  <si>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</si>
  <si>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</si>
  <si>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</si>
  <si>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</si>
  <si>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</si>
  <si>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</si>
  <si>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</si>
  <si>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</si>
  <si>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</si>
  <si>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</si>
  <si>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</si>
  <si>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</si>
  <si>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</si>
  <si>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</si>
  <si>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</si>
  <si>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</si>
  <si>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</si>
  <si>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</si>
  <si>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</si>
  <si>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</si>
  <si>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</si>
  <si>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</si>
  <si>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</si>
  <si>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</si>
  <si>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</si>
  <si>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</si>
  <si>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</si>
  <si>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</si>
  <si>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</si>
  <si>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</si>
  <si>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</si>
  <si>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</si>
  <si>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</si>
  <si>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</si>
  <si>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</si>
  <si>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</si>
  <si>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</si>
  <si>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</si>
  <si>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</si>
  <si>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</si>
  <si>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</si>
  <si>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</si>
  <si>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</si>
  <si>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</si>
  <si>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</si>
  <si>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</si>
  <si>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</si>
  <si>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</si>
  <si>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</si>
  <si>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</si>
  <si>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</si>
  <si>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</si>
  <si>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</si>
  <si>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</si>
  <si>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</si>
  <si>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</si>
  <si>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</si>
  <si>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</si>
  <si>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</si>
  <si>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</si>
  <si>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</si>
  <si>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</si>
  <si>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</si>
  <si>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</si>
  <si>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</si>
  <si>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</si>
  <si>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</si>
  <si>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</si>
  <si>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</si>
  <si>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</si>
  <si>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</si>
  <si>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</si>
  <si>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</si>
  <si>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</si>
  <si>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</si>
  <si>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</si>
  <si>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</si>
  <si>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</si>
  <si>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</si>
  <si>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</si>
  <si>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</si>
  <si>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</si>
  <si>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</si>
  <si>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</si>
  <si>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</si>
  <si>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</si>
  <si>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</si>
  <si>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</si>
  <si>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</si>
  <si>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</si>
  <si>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</si>
  <si>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</si>
  <si>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</si>
  <si>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</si>
  <si>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</si>
  <si>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</si>
  <si>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</si>
  <si>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</si>
  <si>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</si>
  <si>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</si>
  <si>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</si>
  <si>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</si>
  <si>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</si>
  <si>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</si>
  <si>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</si>
  <si>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</si>
  <si>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</si>
  <si>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</si>
  <si>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</si>
  <si>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</si>
  <si>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</si>
  <si>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</si>
  <si>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</si>
  <si>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</si>
  <si>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</si>
  <si>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</si>
  <si>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</si>
  <si>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</si>
  <si>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</si>
  <si>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</si>
  <si>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</si>
  <si>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</si>
  <si>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</si>
  <si>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</si>
  <si>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</si>
  <si>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</si>
  <si>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</si>
  <si>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</si>
  <si>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</si>
  <si>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</si>
  <si>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</si>
  <si>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</si>
  <si>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</si>
  <si>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</si>
  <si>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</si>
  <si>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</si>
  <si>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</si>
  <si>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</si>
  <si>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</si>
  <si>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</si>
  <si>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</si>
  <si>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</si>
  <si>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</si>
  <si>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</si>
  <si>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</si>
  <si>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</si>
  <si>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</si>
  <si>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</si>
  <si>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</si>
  <si>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</si>
  <si>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</si>
  <si>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</si>
  <si>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</si>
  <si>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</si>
  <si>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</si>
  <si>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</si>
  <si>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</si>
  <si>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</si>
  <si>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</si>
  <si>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</si>
  <si>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</si>
  <si>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</si>
  <si>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</si>
  <si>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</si>
  <si>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</si>
  <si>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</si>
  <si>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</si>
  <si>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</si>
  <si>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</si>
  <si>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</si>
  <si>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</si>
  <si>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</si>
  <si>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</si>
  <si>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</si>
  <si>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</si>
  <si>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</si>
  <si>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</si>
  <si>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</si>
  <si>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</si>
  <si>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</si>
  <si>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</si>
  <si>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</si>
  <si>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</si>
  <si>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</si>
  <si>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</si>
  <si>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</si>
  <si>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</si>
  <si>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</si>
  <si>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</si>
  <si>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</si>
  <si>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</si>
  <si>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</si>
  <si>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</si>
  <si>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</si>
  <si>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</si>
  <si>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</si>
  <si>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</si>
  <si>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</si>
  <si>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</si>
  <si>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</si>
  <si>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</si>
  <si>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</si>
  <si>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</si>
  <si>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</si>
  <si>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</si>
  <si>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</si>
  <si>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</si>
  <si>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</si>
  <si>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</si>
  <si>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</si>
  <si>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</si>
  <si>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</si>
  <si>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</si>
  <si>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</si>
  <si>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</si>
  <si>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</si>
  <si>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</si>
  <si>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</si>
  <si>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</si>
  <si>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</si>
  <si>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</si>
  <si>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</si>
  <si>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</si>
  <si>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</si>
  <si>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</si>
  <si>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</si>
  <si>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</si>
  <si>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</si>
  <si>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</si>
  <si>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</si>
  <si>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</si>
  <si>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</si>
  <si>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</si>
  <si>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</si>
  <si>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</si>
  <si>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</si>
  <si>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</si>
  <si>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</si>
  <si>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</si>
  <si>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</si>
  <si>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</si>
  <si>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</si>
  <si>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</si>
  <si>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</si>
  <si>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</si>
  <si>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</si>
  <si>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</si>
  <si>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</si>
  <si>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</si>
  <si>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</si>
  <si>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</si>
  <si>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</si>
  <si>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</si>
  <si>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</si>
  <si>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</si>
  <si>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</si>
  <si>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</si>
  <si>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</si>
  <si>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</si>
  <si>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</si>
  <si>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</si>
  <si>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</si>
  <si>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</si>
  <si>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</si>
  <si>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</si>
  <si>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</si>
  <si>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</si>
  <si>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</si>
  <si>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</si>
  <si>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</si>
  <si>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</si>
  <si>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</si>
  <si>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</si>
  <si>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</si>
  <si>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</si>
  <si>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</si>
  <si>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</si>
  <si>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</si>
  <si>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</si>
  <si>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</si>
  <si>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</si>
  <si>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</si>
  <si>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</si>
  <si>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</si>
  <si>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</si>
  <si>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</si>
  <si>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</si>
  <si>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</si>
  <si>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</si>
  <si>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</si>
  <si>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</si>
  <si>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</si>
  <si>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</si>
  <si>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</si>
  <si>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</si>
  <si>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</si>
  <si>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</si>
  <si>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</si>
  <si>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</si>
  <si>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</si>
  <si>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</si>
  <si>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</si>
  <si>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</si>
  <si>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</si>
  <si>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</si>
  <si>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</si>
  <si>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</si>
  <si>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</si>
  <si>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</si>
  <si>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</si>
  <si>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</si>
  <si>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</si>
  <si>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</si>
  <si>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</si>
  <si>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</si>
  <si>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</si>
  <si>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</si>
  <si>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</si>
  <si>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</si>
  <si>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</si>
  <si>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</si>
  <si>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</si>
  <si>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</si>
  <si>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</si>
  <si>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</si>
  <si>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</si>
  <si>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</si>
  <si>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</si>
  <si>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</si>
  <si>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</si>
  <si>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</si>
  <si>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</si>
  <si>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</si>
  <si>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</si>
  <si>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</si>
  <si>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</si>
  <si>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</si>
  <si>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</si>
  <si>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</si>
  <si>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</si>
  <si>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</si>
  <si>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</si>
  <si>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</si>
  <si>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</si>
  <si>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</si>
  <si>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</si>
  <si>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</si>
  <si>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</si>
  <si>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</si>
  <si>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</si>
  <si>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</si>
  <si>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</si>
  <si>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</si>
  <si>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</si>
  <si>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</si>
  <si>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</si>
  <si>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</si>
  <si>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</si>
  <si>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</si>
  <si>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</si>
  <si>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</si>
  <si>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</si>
  <si>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</si>
  <si>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</si>
  <si>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</si>
  <si>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</si>
  <si>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</si>
  <si>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</si>
  <si>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</si>
  <si>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</si>
  <si>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</si>
  <si>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</si>
  <si>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</si>
  <si>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</si>
  <si>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</si>
  <si>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</si>
  <si>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</si>
  <si>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</si>
  <si>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</si>
  <si>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</si>
  <si>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</si>
  <si>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</si>
  <si>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</si>
  <si>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</si>
  <si>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</si>
  <si>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</si>
  <si>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</si>
  <si>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</si>
  <si>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</si>
  <si>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</si>
  <si>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</si>
  <si>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</si>
  <si>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</si>
  <si>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</si>
  <si>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</si>
  <si>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</si>
  <si>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</si>
  <si>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</si>
  <si>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</si>
  <si>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</si>
  <si>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</si>
  <si>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</si>
  <si>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</si>
  <si>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</si>
  <si>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</si>
  <si>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</si>
  <si>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</si>
  <si>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</si>
  <si>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</si>
  <si>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</si>
  <si>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</si>
  <si>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</si>
  <si>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</si>
  <si>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</si>
  <si>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</si>
  <si>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</si>
  <si>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</si>
  <si>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</si>
  <si>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</si>
  <si>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</si>
  <si>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</si>
  <si>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</si>
  <si>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</si>
  <si>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</si>
  <si>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</si>
  <si>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</si>
  <si>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</si>
  <si>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</si>
  <si>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</si>
  <si>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</si>
  <si>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</si>
  <si>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</si>
  <si>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</si>
  <si>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</si>
  <si>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</si>
  <si>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</si>
  <si>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</si>
  <si>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</si>
  <si>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</si>
  <si>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</si>
  <si>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</si>
  <si>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</si>
  <si>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</si>
  <si>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</si>
  <si>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</si>
  <si>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</si>
  <si>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</si>
  <si>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</si>
  <si>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</si>
  <si>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</si>
  <si>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</si>
  <si>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</si>
  <si>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</si>
  <si>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</si>
  <si>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</si>
  <si>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</si>
  <si>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</si>
  <si>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</si>
  <si>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</si>
  <si>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</si>
  <si>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</si>
  <si>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</si>
  <si>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</si>
  <si>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</si>
  <si>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</si>
  <si>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</si>
  <si>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</si>
  <si>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</si>
  <si>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</si>
  <si>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</si>
  <si>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</si>
  <si>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</si>
  <si>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</si>
  <si>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</si>
  <si>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</si>
  <si>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</si>
  <si>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</si>
  <si>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</si>
  <si>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</si>
  <si>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</si>
  <si>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</si>
  <si>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</si>
  <si>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</si>
  <si>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</si>
  <si>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</si>
  <si>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</si>
  <si>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</si>
  <si>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</si>
  <si>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</si>
  <si>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</si>
  <si>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</si>
  <si>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</si>
  <si>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</si>
  <si>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</si>
  <si>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</si>
  <si>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</si>
  <si>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</si>
  <si>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</si>
  <si>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</si>
  <si>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</si>
  <si>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</si>
  <si>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</si>
  <si>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</si>
  <si>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</si>
  <si>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</si>
  <si>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</si>
  <si>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</si>
  <si>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</si>
  <si>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</si>
  <si>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</si>
  <si>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</si>
  <si>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</si>
  <si>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</si>
  <si>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</si>
  <si>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</si>
  <si>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</si>
  <si>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</si>
  <si>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</si>
  <si>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</si>
  <si>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</si>
  <si>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</si>
  <si>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</si>
  <si>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</si>
  <si>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</si>
  <si>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</si>
  <si>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</si>
  <si>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</si>
  <si>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</si>
  <si>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</si>
  <si>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</si>
  <si>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</si>
  <si>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</si>
  <si>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</si>
  <si>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</si>
  <si>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</si>
  <si>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</si>
  <si>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</si>
  <si>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</si>
  <si>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</si>
  <si>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</si>
  <si>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</si>
  <si>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</si>
  <si>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</si>
  <si>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</si>
  <si>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</si>
  <si>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</si>
  <si>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</si>
  <si>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</si>
  <si>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</si>
  <si>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</si>
  <si>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</si>
  <si>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</si>
  <si>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</si>
  <si>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</si>
  <si>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</si>
  <si>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</si>
  <si>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</si>
  <si>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</si>
  <si>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</si>
  <si>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</si>
  <si>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</si>
  <si>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</si>
  <si>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</si>
  <si>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</si>
  <si>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</si>
  <si>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</si>
  <si>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</si>
  <si>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</si>
  <si>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</si>
  <si>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</si>
  <si>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</si>
  <si>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</si>
  <si>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</si>
  <si>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</si>
  <si>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</si>
  <si>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</si>
  <si>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</si>
  <si>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</si>
  <si>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</si>
  <si>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</si>
  <si>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</si>
  <si>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</si>
  <si>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</si>
  <si>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</si>
  <si>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</si>
  <si>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</si>
  <si>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</si>
  <si>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</si>
  <si>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</si>
  <si>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</si>
  <si>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</si>
  <si>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</si>
  <si>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</si>
  <si>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</si>
  <si>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</si>
  <si>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</si>
  <si>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</si>
  <si>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</si>
  <si>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</si>
  <si>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</si>
  <si>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</si>
  <si>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</si>
  <si>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</si>
  <si>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</si>
  <si>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</si>
  <si>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</si>
  <si>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</si>
  <si>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</si>
  <si>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</si>
  <si>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</si>
  <si>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</si>
  <si>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</si>
  <si>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</si>
  <si>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</si>
  <si>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</si>
  <si>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</si>
  <si>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</si>
  <si>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</si>
  <si>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</si>
  <si>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</si>
  <si>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</si>
  <si>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</si>
  <si>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</si>
  <si>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</si>
  <si>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</si>
  <si>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</si>
  <si>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</si>
  <si>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</si>
  <si>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</si>
  <si>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</si>
  <si>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</si>
  <si>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</si>
  <si>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</si>
  <si>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</si>
  <si>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</si>
  <si>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</si>
  <si>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</si>
  <si>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</si>
  <si>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</si>
  <si>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</si>
  <si>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</si>
  <si>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</si>
  <si>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</si>
  <si>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</si>
  <si>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</si>
  <si>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</si>
  <si>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</si>
  <si>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</si>
  <si>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</si>
  <si>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</si>
  <si>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</si>
  <si>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</si>
  <si>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</si>
  <si>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</si>
  <si>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</si>
  <si>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</si>
  <si>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</si>
  <si>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</si>
  <si>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</si>
  <si>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</si>
  <si>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</si>
  <si>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</si>
  <si>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</si>
  <si>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</si>
  <si>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</si>
  <si>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</si>
  <si>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</si>
  <si>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</si>
  <si>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</si>
  <si>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</si>
  <si>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</si>
  <si>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</si>
  <si>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</si>
  <si>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</si>
  <si>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</si>
  <si>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</si>
  <si>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</si>
  <si>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</si>
  <si>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</si>
  <si>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</si>
  <si>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</si>
  <si>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</si>
  <si>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</si>
  <si>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</si>
  <si>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</si>
  <si>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</si>
  <si>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</si>
  <si>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</si>
  <si>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</si>
  <si>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</si>
  <si>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</si>
  <si>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</si>
  <si>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</si>
  <si>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</si>
  <si>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</si>
  <si>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</si>
  <si>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</si>
  <si>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</si>
  <si>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</si>
  <si>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</si>
  <si>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</si>
  <si>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</si>
  <si>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</si>
  <si>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</si>
  <si>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</si>
  <si>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</si>
  <si>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</si>
  <si>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</si>
  <si>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</si>
  <si>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</si>
  <si>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</si>
  <si>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</si>
  <si>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</si>
  <si>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</si>
  <si>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</si>
  <si>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</si>
  <si>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</si>
  <si>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</si>
  <si>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</si>
  <si>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</si>
  <si>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</si>
  <si>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</si>
  <si>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</si>
  <si>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</si>
  <si>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</si>
  <si>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</si>
  <si>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</si>
  <si>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</si>
  <si>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</si>
  <si>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</si>
  <si>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</si>
  <si>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</si>
  <si>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</si>
  <si>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</si>
  <si>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</si>
  <si>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</si>
  <si>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</si>
  <si>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</si>
  <si>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</si>
  <si>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</si>
  <si>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</si>
  <si>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</si>
  <si>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</si>
  <si>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</si>
  <si>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</si>
  <si>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</si>
  <si>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</si>
  <si>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</si>
  <si>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</si>
  <si>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</si>
  <si>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</si>
  <si>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</si>
  <si>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</si>
  <si>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</si>
  <si>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</si>
  <si>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</si>
  <si>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</si>
  <si>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</si>
  <si>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</si>
  <si>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</si>
  <si>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</si>
  <si>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</si>
  <si>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</si>
  <si>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</si>
  <si>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</si>
  <si>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</si>
  <si>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</si>
  <si>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</si>
  <si>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</si>
  <si>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</si>
  <si>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</si>
  <si>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</si>
  <si>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</si>
  <si>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</si>
  <si>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</si>
  <si>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</si>
  <si>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</si>
  <si>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</si>
  <si>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</si>
  <si>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</si>
  <si>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</si>
  <si>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</si>
  <si>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</si>
  <si>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</si>
  <si>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</si>
  <si>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</si>
  <si>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</si>
  <si>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</si>
  <si>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</si>
  <si>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</si>
  <si>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</si>
  <si>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</si>
  <si>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</si>
  <si>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</si>
  <si>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</si>
  <si>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</si>
  <si>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</si>
  <si>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</si>
  <si>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</si>
  <si>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</si>
  <si>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</si>
  <si>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</si>
  <si>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</si>
  <si>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</si>
  <si>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</si>
  <si>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</si>
  <si>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</si>
  <si>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</si>
  <si>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</si>
  <si>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</si>
  <si>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</si>
  <si>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</si>
  <si>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</si>
  <si>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</si>
  <si>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</si>
  <si>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</si>
  <si>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</si>
  <si>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</si>
  <si>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</si>
  <si>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</si>
  <si>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</si>
  <si>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</si>
  <si>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</si>
  <si>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</si>
  <si>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</si>
  <si>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</si>
  <si>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</si>
  <si>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</si>
  <si>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</si>
  <si>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</si>
  <si>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</si>
  <si>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</si>
  <si>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</si>
  <si>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</si>
  <si>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</si>
  <si>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</si>
  <si>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</si>
  <si>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</si>
  <si>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</si>
  <si>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</si>
  <si>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</si>
  <si>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</si>
  <si>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</si>
  <si>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</si>
  <si>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</si>
  <si>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</si>
  <si>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</si>
  <si>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</si>
  <si>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</si>
  <si>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</si>
  <si>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</si>
  <si>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</si>
  <si>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</si>
  <si>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</si>
  <si>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</si>
  <si>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</si>
  <si>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</si>
  <si>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</si>
  <si>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</si>
  <si>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</si>
  <si>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</si>
  <si>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</si>
  <si>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</si>
  <si>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</si>
  <si>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</si>
  <si>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</si>
  <si>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</si>
  <si>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</si>
  <si>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</si>
  <si>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</si>
  <si>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</si>
  <si>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</si>
  <si>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</si>
  <si>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</si>
  <si>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</si>
  <si>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</si>
  <si>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</si>
  <si>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</si>
  <si>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</si>
  <si>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</si>
  <si>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</si>
  <si>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</si>
  <si>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</si>
  <si>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</si>
  <si>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</si>
  <si>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</si>
  <si>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</si>
  <si>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</si>
  <si>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</si>
  <si>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</si>
  <si>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</si>
  <si>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</si>
  <si>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</si>
  <si>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</si>
  <si>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</si>
  <si>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</si>
  <si>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</si>
  <si>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</si>
  <si>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</si>
  <si>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</si>
  <si>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</si>
  <si>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</si>
  <si>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</si>
  <si>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</si>
  <si>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</si>
  <si>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</si>
  <si>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</si>
  <si>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</si>
  <si>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</si>
  <si>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</si>
  <si>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</si>
  <si>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</si>
  <si>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</si>
  <si>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</si>
  <si>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</si>
  <si>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</si>
  <si>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</si>
  <si>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</si>
  <si>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</si>
  <si>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</si>
  <si>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</si>
  <si>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</si>
  <si>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</si>
  <si>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</si>
  <si>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</si>
  <si>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</si>
  <si>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</si>
  <si>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</si>
  <si>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</si>
  <si>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</si>
  <si>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</si>
  <si>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</si>
  <si>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</si>
  <si>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</si>
  <si>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</si>
  <si>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</si>
  <si>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</si>
  <si>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</si>
  <si>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</si>
  <si>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</si>
  <si>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</si>
  <si>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</si>
  <si>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</si>
  <si>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</si>
  <si>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</si>
  <si>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</si>
  <si>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</si>
  <si>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</si>
  <si>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</si>
  <si>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</si>
  <si>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</si>
  <si>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</si>
  <si>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</si>
  <si>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</si>
  <si>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</si>
  <si>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</si>
  <si>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</si>
  <si>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</si>
  <si>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</si>
  <si>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</si>
  <si>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</si>
  <si>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</si>
  <si>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</si>
  <si>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</si>
  <si>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</si>
  <si>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</si>
  <si>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</si>
  <si>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</si>
  <si>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</si>
  <si>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</si>
  <si>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</si>
  <si>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</si>
  <si>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</si>
  <si>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</si>
  <si>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</si>
  <si>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</si>
  <si>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</si>
  <si>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</si>
  <si>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</si>
  <si>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</si>
  <si>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</si>
  <si>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</si>
  <si>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</si>
  <si>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</si>
  <si>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</si>
  <si>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</si>
  <si>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</si>
  <si>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</si>
  <si>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</si>
  <si>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</si>
  <si>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</si>
  <si>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</si>
  <si>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</si>
  <si>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</si>
  <si>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</si>
  <si>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</si>
  <si>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</si>
  <si>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</si>
  <si>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</si>
  <si>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</si>
  <si>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</si>
  <si>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</si>
  <si>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</si>
  <si>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</si>
  <si>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</si>
  <si>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</si>
  <si>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</si>
  <si>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</si>
  <si>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</si>
  <si>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</si>
  <si>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</si>
  <si>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</si>
  <si>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</si>
  <si>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</si>
  <si>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</si>
  <si>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</si>
  <si>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</si>
  <si>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</si>
  <si>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</si>
  <si>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</si>
  <si>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</si>
  <si>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</si>
  <si>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</si>
  <si>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</si>
  <si>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</si>
  <si>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</si>
  <si>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</si>
  <si>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</si>
  <si>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</si>
  <si>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</si>
  <si>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</si>
  <si>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</si>
  <si>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</si>
  <si>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</si>
  <si>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</si>
  <si>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</si>
  <si>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</si>
  <si>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</si>
  <si>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</si>
  <si>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</si>
  <si>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</si>
  <si>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</si>
  <si>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</si>
  <si>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</si>
  <si>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</si>
  <si>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</si>
  <si>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</si>
  <si>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</si>
  <si>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</si>
  <si>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</si>
  <si>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</si>
  <si>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</si>
  <si>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</si>
  <si>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</si>
  <si>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</si>
  <si>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</si>
  <si>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</si>
  <si>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</si>
  <si>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</si>
  <si>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</si>
  <si>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</si>
  <si>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</si>
  <si>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</si>
  <si>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</si>
  <si>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</si>
  <si>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</si>
  <si>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</si>
  <si>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</si>
  <si>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</si>
  <si>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</si>
  <si>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</si>
  <si>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</si>
  <si>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</si>
  <si>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</si>
  <si>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</si>
  <si>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</si>
  <si>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</si>
  <si>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</si>
  <si>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</si>
  <si>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</si>
  <si>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</si>
  <si>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</si>
  <si>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</si>
  <si>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</si>
  <si>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</si>
  <si>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</si>
  <si>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</si>
  <si>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</si>
  <si>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</si>
  <si>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</si>
  <si>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</si>
  <si>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</si>
  <si>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</si>
  <si>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</si>
  <si>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</si>
  <si>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</si>
  <si>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</si>
  <si>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</si>
  <si>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</si>
  <si>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</si>
  <si>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</si>
  <si>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</si>
  <si>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</si>
  <si>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</si>
  <si>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</si>
  <si>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</si>
  <si>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</si>
  <si>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</si>
  <si>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</si>
  <si>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</si>
  <si>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</si>
  <si>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</si>
  <si>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</si>
  <si>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</si>
  <si>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</si>
  <si>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</si>
  <si>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</si>
  <si>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</si>
  <si>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</si>
  <si>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</si>
  <si>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</si>
  <si>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</si>
  <si>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</si>
  <si>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</si>
  <si>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</si>
  <si>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</si>
  <si>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</si>
  <si>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</si>
  <si>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</si>
  <si>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</si>
  <si>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</si>
  <si>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</si>
  <si>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</si>
  <si>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</si>
  <si>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</si>
  <si>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</si>
  <si>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</si>
  <si>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</si>
  <si>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</si>
  <si>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</si>
  <si>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</si>
  <si>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</si>
  <si>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</si>
  <si>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</si>
  <si>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</si>
  <si>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</si>
  <si>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</si>
  <si>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</si>
  <si>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</si>
  <si>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</si>
  <si>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</si>
  <si>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</si>
  <si>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</si>
  <si>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</si>
  <si>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</si>
  <si>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</si>
  <si>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</si>
  <si>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</si>
  <si>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</si>
  <si>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</si>
  <si>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</si>
  <si>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</si>
  <si>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</si>
  <si>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</si>
  <si>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</si>
  <si>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</si>
  <si>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</si>
  <si>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</si>
  <si>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</si>
  <si>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</si>
  <si>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</si>
  <si>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</si>
  <si>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</si>
  <si>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</si>
  <si>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</si>
  <si>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</si>
  <si>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</si>
  <si>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</si>
  <si>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</si>
  <si>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</si>
  <si>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</si>
  <si>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</si>
  <si>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</si>
  <si>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</si>
  <si>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</si>
  <si>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</si>
  <si>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</si>
  <si>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</si>
  <si>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</si>
  <si>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</si>
  <si>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</si>
  <si>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</si>
  <si>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</si>
  <si>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</si>
  <si>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</si>
  <si>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</si>
  <si>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</si>
  <si>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</si>
  <si>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</si>
  <si>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</si>
  <si>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</si>
  <si>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</si>
  <si>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</si>
  <si>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</si>
  <si>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</si>
  <si>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</si>
  <si>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</si>
  <si>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</si>
  <si>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</si>
  <si>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</si>
  <si>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</si>
  <si>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</si>
  <si>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</si>
  <si>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</si>
  <si>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</si>
  <si>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</si>
  <si>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</si>
  <si>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</si>
  <si>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</si>
  <si>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</si>
  <si>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</si>
  <si>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</si>
  <si>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</si>
  <si>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</si>
  <si>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</si>
  <si>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</si>
  <si>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</si>
  <si>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</si>
  <si>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</si>
  <si>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</si>
  <si>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</si>
  <si>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</si>
  <si>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</si>
  <si>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</si>
  <si>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</si>
  <si>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</si>
  <si>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</si>
  <si>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</si>
  <si>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</si>
  <si>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</si>
  <si>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</si>
  <si>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</si>
  <si>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</si>
  <si>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</si>
  <si>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</si>
  <si>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</si>
  <si>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</si>
  <si>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</si>
  <si>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</si>
  <si>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</si>
  <si>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</si>
  <si>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</si>
  <si>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</si>
  <si>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</si>
  <si>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</si>
  <si>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</si>
  <si>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</si>
  <si>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</si>
  <si>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</si>
  <si>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</si>
  <si>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</si>
  <si>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</si>
  <si>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</si>
  <si>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</si>
  <si>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</si>
  <si>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</si>
  <si>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</si>
  <si>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</si>
  <si>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</si>
  <si>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</si>
  <si>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</si>
  <si>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</si>
  <si>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</si>
  <si>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</si>
  <si>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</si>
  <si>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</si>
  <si>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</si>
  <si>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</si>
  <si>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</si>
  <si>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</si>
  <si>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</si>
  <si>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</si>
  <si>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</si>
  <si>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</si>
  <si>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</si>
  <si>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</si>
  <si>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</si>
  <si>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</si>
  <si>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</si>
  <si>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</si>
  <si>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</si>
  <si>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</si>
  <si>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</si>
  <si>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</si>
  <si>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</si>
  <si>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</si>
  <si>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</si>
  <si>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</si>
  <si>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</si>
  <si>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</si>
  <si>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</si>
  <si>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</si>
  <si>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</si>
  <si>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</si>
  <si>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</si>
  <si>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</si>
  <si>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</si>
  <si>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</si>
  <si>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</si>
  <si>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</si>
  <si>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</si>
  <si>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</si>
  <si>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</si>
  <si>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</si>
  <si>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</si>
  <si>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</si>
  <si>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</si>
  <si>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</si>
  <si>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</si>
  <si>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</si>
  <si>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</si>
  <si>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</si>
  <si>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</si>
  <si>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</si>
  <si>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</si>
  <si>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</si>
  <si>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</si>
  <si>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</si>
  <si>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</si>
  <si>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</si>
  <si>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</si>
  <si>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</si>
  <si>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</si>
  <si>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</si>
  <si>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</si>
  <si>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</si>
  <si>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</si>
  <si>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</si>
  <si>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</si>
  <si>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</si>
  <si>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</si>
  <si>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</si>
  <si>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</si>
  <si>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</si>
  <si>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</si>
  <si>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</si>
  <si>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</si>
  <si>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</si>
  <si>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</si>
  <si>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</si>
  <si>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</si>
  <si>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</si>
  <si>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</si>
  <si>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</si>
  <si>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</si>
  <si>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</si>
  <si>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</si>
  <si>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</si>
  <si>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</si>
  <si>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</si>
  <si>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</si>
  <si>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</si>
  <si>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</si>
  <si>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</si>
  <si>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</si>
  <si>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</si>
  <si>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</si>
  <si>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</si>
  <si>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</si>
  <si>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</si>
  <si>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</si>
  <si>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</si>
  <si>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</si>
  <si>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</si>
  <si>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</si>
  <si>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</si>
  <si>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</si>
  <si>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</si>
  <si>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</si>
  <si>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</si>
  <si>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</si>
  <si>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</si>
  <si>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</si>
  <si>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</si>
  <si>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</si>
  <si>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</si>
  <si>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</si>
  <si>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</si>
  <si>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</si>
  <si>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</si>
  <si>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</si>
  <si>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</si>
  <si>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</si>
  <si>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</si>
  <si>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</si>
  <si>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</si>
  <si>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</si>
  <si>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</si>
  <si>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</si>
  <si>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</si>
  <si>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</si>
  <si>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</si>
  <si>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</si>
  <si>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</si>
  <si>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</si>
  <si>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</si>
  <si>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</si>
  <si>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</si>
  <si>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</si>
  <si>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</si>
  <si>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</si>
  <si>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</si>
  <si>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</si>
  <si>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</si>
  <si>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</si>
  <si>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</si>
  <si>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</si>
  <si>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</si>
  <si>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</si>
  <si>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</si>
  <si>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</si>
  <si>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</si>
  <si>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</si>
  <si>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</si>
  <si>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</si>
  <si>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</si>
  <si>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</si>
  <si>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</si>
  <si>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</si>
  <si>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</si>
  <si>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</si>
  <si>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</si>
  <si>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</si>
  <si>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</si>
  <si>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</si>
  <si>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</si>
  <si>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</si>
  <si>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</si>
  <si>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</si>
  <si>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</si>
  <si>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</si>
  <si>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</si>
  <si>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</si>
  <si>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</si>
  <si>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</si>
  <si>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</si>
  <si>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</si>
  <si>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</si>
  <si>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</si>
  <si>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</si>
  <si>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</si>
  <si>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</si>
  <si>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</si>
  <si>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</si>
  <si>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</si>
  <si>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</si>
  <si>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</si>
  <si>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</si>
  <si>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</si>
  <si>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</si>
  <si>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</si>
  <si>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</si>
  <si>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</si>
  <si>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</si>
  <si>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</si>
  <si>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</si>
  <si>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</si>
  <si>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</si>
  <si>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</si>
  <si>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</si>
  <si>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</si>
  <si>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</si>
  <si>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</si>
  <si>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</si>
  <si>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</si>
  <si>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</si>
  <si>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</si>
  <si>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</si>
  <si>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</si>
  <si>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</si>
  <si>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</si>
  <si>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</si>
  <si>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</si>
  <si>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</si>
  <si>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</si>
  <si>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</si>
  <si>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</si>
  <si>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</si>
  <si>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</si>
  <si>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</si>
  <si>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</si>
  <si>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</si>
  <si>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</si>
  <si>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</si>
  <si>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</si>
  <si>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</si>
  <si>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</si>
  <si>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</si>
  <si>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</si>
  <si>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</si>
  <si>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</si>
  <si>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</si>
  <si>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</si>
  <si>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</si>
  <si>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</si>
  <si>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</si>
  <si>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</si>
  <si>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</si>
  <si>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</si>
  <si>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</si>
  <si>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</si>
  <si>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</si>
  <si>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</si>
  <si>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</si>
  <si>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</si>
  <si>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</si>
  <si>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</si>
  <si>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</si>
  <si>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</si>
  <si>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</si>
  <si>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</si>
  <si>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</si>
  <si>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</si>
  <si>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</si>
  <si>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</si>
  <si>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</si>
  <si>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</si>
  <si>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</si>
  <si>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</si>
  <si>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</si>
  <si>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</si>
  <si>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</si>
  <si>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</si>
  <si>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</si>
  <si>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</si>
  <si>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</si>
  <si>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</si>
  <si>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</si>
  <si>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</si>
  <si>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</si>
  <si>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</si>
  <si>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</si>
  <si>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</si>
  <si>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</si>
  <si>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</si>
  <si>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</si>
  <si>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</si>
  <si>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</si>
  <si>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</si>
  <si>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</si>
  <si>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</si>
  <si>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</si>
  <si>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</si>
  <si>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</si>
  <si>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</si>
  <si>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</si>
  <si>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</si>
  <si>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</si>
  <si>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</si>
  <si>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</si>
  <si>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</si>
  <si>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</si>
  <si>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</si>
  <si>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</si>
  <si>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</si>
  <si>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</si>
  <si>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</si>
  <si>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</si>
  <si>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</si>
  <si>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</si>
  <si>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</si>
  <si>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</si>
  <si>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</si>
  <si>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</si>
  <si>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</si>
  <si>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</si>
  <si>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</si>
  <si>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</si>
  <si>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</si>
  <si>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</si>
  <si>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</si>
  <si>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</si>
  <si>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</si>
  <si>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</si>
  <si>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</si>
  <si>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</si>
  <si>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</si>
  <si>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</si>
  <si>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</si>
  <si>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</si>
  <si>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</si>
  <si>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</si>
  <si>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</si>
  <si>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</si>
  <si>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</si>
  <si>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</si>
  <si>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</si>
  <si>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</si>
  <si>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</si>
  <si>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</si>
  <si>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</si>
  <si>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</si>
  <si>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</si>
  <si>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</si>
  <si>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</si>
  <si>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</si>
  <si>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</si>
  <si>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</si>
  <si>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</si>
  <si>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</si>
  <si>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</si>
  <si>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</si>
  <si>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</si>
  <si>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</si>
  <si>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</si>
  <si>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</si>
  <si>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</si>
  <si>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</si>
  <si>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</si>
  <si>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</si>
  <si>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</si>
  <si>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</si>
  <si>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</si>
  <si>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</si>
  <si>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</si>
  <si>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</si>
  <si>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</si>
  <si>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</si>
  <si>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</si>
  <si>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</si>
  <si>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</si>
  <si>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</si>
  <si>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</si>
  <si>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</si>
  <si>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</si>
  <si>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</si>
  <si>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</si>
  <si>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</si>
  <si>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</si>
  <si>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</si>
  <si>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</si>
  <si>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</si>
  <si>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</si>
  <si>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</si>
  <si>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</si>
  <si>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</si>
  <si>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</si>
  <si>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</si>
  <si>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</si>
  <si>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</si>
  <si>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</si>
  <si>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</si>
  <si>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</si>
  <si>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</si>
  <si>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</si>
  <si>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</si>
  <si>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</si>
  <si>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</si>
  <si>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</si>
  <si>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</si>
  <si>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</si>
  <si>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</si>
  <si>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</si>
  <si>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</si>
  <si>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</si>
  <si>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</si>
  <si>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</si>
  <si>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</si>
  <si>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</si>
  <si>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</si>
  <si>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</si>
  <si>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</si>
  <si>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</si>
  <si>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</si>
  <si>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</si>
  <si>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</si>
  <si>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</si>
  <si>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</si>
  <si>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</si>
  <si>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</si>
  <si>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</si>
  <si>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</si>
  <si>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</si>
  <si>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</si>
  <si>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</si>
  <si>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</si>
  <si>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</si>
  <si>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</si>
  <si>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</si>
  <si>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</si>
  <si>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</si>
  <si>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</si>
  <si>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</si>
  <si>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</si>
  <si>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</si>
  <si>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</si>
  <si>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</si>
  <si>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</si>
  <si>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</si>
  <si>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</si>
  <si>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</si>
  <si>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</si>
  <si>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</si>
  <si>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</si>
  <si>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</si>
  <si>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</si>
  <si>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</si>
  <si>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</si>
  <si>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</si>
  <si>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</si>
  <si>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</si>
  <si>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</si>
  <si>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</si>
  <si>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</si>
  <si>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</si>
  <si>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</si>
  <si>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</si>
  <si>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</si>
  <si>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</si>
  <si>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</si>
  <si>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</si>
  <si>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</si>
  <si>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</si>
  <si>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</si>
  <si>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</si>
  <si>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</si>
  <si>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</si>
  <si>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</si>
  <si>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</si>
  <si>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</si>
  <si>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</si>
  <si>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</si>
  <si>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</si>
  <si>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</si>
  <si>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</si>
  <si>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</si>
  <si>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</si>
  <si>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</si>
  <si>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</si>
  <si>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</si>
  <si>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</si>
  <si>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</si>
  <si>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</si>
  <si>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</si>
  <si>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</si>
  <si>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</si>
  <si>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</si>
  <si>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</si>
  <si>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</si>
  <si>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</si>
  <si>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</si>
  <si>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</si>
  <si>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</si>
  <si>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</si>
  <si>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</si>
  <si>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</si>
  <si>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</si>
  <si>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</si>
  <si>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</si>
  <si>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</si>
  <si>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</si>
  <si>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</si>
  <si>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</si>
  <si>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</si>
  <si>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</si>
  <si>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</si>
  <si>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</si>
  <si>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</si>
  <si>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</si>
  <si>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</si>
  <si>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</si>
  <si>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</si>
  <si>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</si>
  <si>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</si>
  <si>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</si>
  <si>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</si>
  <si>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</si>
  <si>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</si>
  <si>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</si>
  <si>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</si>
  <si>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</si>
  <si>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</si>
  <si>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</si>
  <si>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</si>
  <si>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</si>
  <si>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</si>
  <si>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</si>
  <si>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</si>
  <si>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</si>
  <si>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</si>
  <si>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</si>
  <si>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</si>
  <si>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</si>
  <si>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</si>
  <si>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</si>
  <si>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</si>
  <si>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</si>
  <si>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</si>
  <si>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</si>
  <si>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</si>
  <si>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</si>
  <si>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</si>
  <si>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</si>
  <si>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</si>
  <si>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</si>
  <si>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</si>
  <si>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</si>
  <si>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</si>
  <si>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</si>
  <si>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</si>
  <si>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</si>
  <si>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</si>
  <si>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</si>
  <si>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</si>
  <si>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</si>
  <si>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</si>
  <si>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</si>
  <si>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</si>
  <si>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</si>
  <si>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</si>
  <si>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</si>
  <si>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</si>
  <si>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</si>
  <si>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</si>
  <si>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</si>
  <si>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</si>
  <si>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</si>
  <si>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</si>
  <si>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</si>
  <si>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</si>
  <si>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</si>
  <si>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</si>
  <si>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</si>
  <si>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</si>
  <si>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</si>
  <si>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</si>
  <si>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</si>
  <si>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</si>
  <si>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</si>
  <si>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</si>
  <si>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</si>
  <si>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</si>
  <si>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</si>
  <si>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</si>
  <si>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</si>
  <si>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</si>
  <si>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</si>
  <si>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</si>
  <si>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</si>
  <si>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</si>
  <si>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</si>
  <si>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</si>
  <si>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</si>
  <si>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</si>
  <si>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</si>
  <si>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</si>
  <si>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</si>
  <si>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</si>
  <si>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</si>
  <si>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</si>
  <si>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</si>
  <si>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</si>
  <si>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</si>
  <si>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</si>
  <si>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</si>
  <si>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</si>
  <si>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</si>
  <si>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</si>
  <si>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</si>
  <si>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</si>
  <si>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</si>
  <si>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</si>
  <si>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</si>
  <si>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</si>
  <si>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</si>
  <si>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</si>
  <si>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</si>
  <si>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</si>
  <si>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</si>
  <si>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</si>
  <si>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</si>
  <si>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</si>
  <si>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</si>
  <si>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</si>
  <si>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</si>
  <si>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</si>
  <si>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</si>
  <si>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</si>
  <si>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</si>
  <si>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</si>
  <si>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</si>
  <si>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</si>
  <si>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</si>
  <si>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</si>
  <si>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</si>
  <si>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</si>
  <si>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</si>
  <si>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</si>
  <si>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</si>
  <si>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</si>
  <si>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</si>
  <si>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</si>
  <si>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</si>
  <si>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</si>
  <si>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</si>
  <si>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</si>
  <si>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</si>
  <si>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</si>
  <si>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</si>
  <si>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</si>
  <si>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</si>
  <si>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</si>
  <si>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</si>
  <si>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</si>
  <si>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</si>
  <si>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</si>
  <si>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</si>
  <si>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</si>
  <si>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</si>
  <si>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</si>
  <si>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</si>
  <si>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</si>
  <si>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</si>
  <si>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</si>
  <si>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</si>
  <si>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</si>
  <si>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</si>
  <si>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</si>
  <si>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</si>
  <si>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</si>
  <si>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</si>
  <si>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</si>
  <si>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</si>
  <si>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</si>
  <si>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</si>
  <si>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</si>
  <si>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</si>
  <si>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</si>
  <si>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</si>
  <si>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</si>
  <si>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</si>
  <si>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</si>
  <si>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</si>
  <si>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</si>
  <si>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</si>
  <si>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</si>
  <si>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</si>
  <si>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</si>
  <si>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</si>
  <si>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</si>
  <si>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</si>
  <si>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</si>
  <si>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</si>
  <si>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</si>
  <si>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</si>
  <si>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</si>
  <si>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</si>
  <si>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</si>
  <si>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</si>
  <si>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</si>
  <si>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</si>
  <si>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</si>
  <si>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</si>
  <si>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</si>
  <si>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</si>
  <si>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</si>
  <si>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</si>
  <si>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</si>
  <si>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</si>
  <si>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</si>
  <si>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</si>
  <si>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</si>
  <si>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</si>
  <si>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</si>
  <si>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</si>
  <si>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</si>
  <si>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</si>
  <si>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</si>
  <si>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</si>
  <si>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</si>
  <si>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</si>
  <si>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</si>
  <si>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</si>
  <si>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</si>
  <si>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</si>
  <si>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</si>
  <si>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</si>
  <si>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</si>
  <si>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</si>
  <si>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</si>
  <si>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</si>
  <si>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</si>
  <si>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</si>
  <si>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</si>
  <si>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</si>
  <si>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</si>
  <si>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</si>
  <si>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</si>
  <si>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</si>
  <si>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</si>
  <si>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</si>
  <si>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</si>
  <si>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</si>
  <si>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</si>
  <si>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</si>
  <si>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</si>
  <si>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</si>
  <si>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</si>
  <si>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</si>
  <si>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</si>
  <si>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</si>
  <si>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</si>
  <si>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</si>
  <si>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</si>
  <si>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</si>
  <si>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</si>
  <si>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</si>
  <si>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</si>
  <si>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</si>
  <si>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</si>
  <si>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</si>
  <si>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</si>
  <si>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</si>
  <si>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</si>
  <si>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</si>
  <si>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</si>
  <si>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</si>
  <si>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</si>
  <si>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</si>
  <si>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</si>
  <si>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</si>
  <si>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</si>
  <si>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</si>
  <si>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</si>
  <si>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</si>
  <si>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</si>
  <si>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</si>
  <si>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</si>
  <si>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</si>
  <si>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</si>
  <si>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</si>
  <si>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</si>
  <si>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</si>
  <si>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</si>
  <si>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</si>
  <si>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</si>
  <si>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</si>
  <si>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</si>
  <si>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</si>
  <si>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</si>
  <si>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</si>
  <si>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</si>
  <si>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</si>
  <si>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</si>
  <si>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</si>
  <si>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</si>
  <si>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</si>
  <si>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</si>
  <si>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</si>
  <si>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</si>
  <si>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</si>
  <si>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</si>
  <si>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</si>
  <si>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</si>
  <si>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</si>
  <si>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</si>
  <si>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</si>
  <si>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</si>
  <si>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</si>
  <si>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</si>
  <si>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</si>
  <si>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</si>
  <si>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</si>
  <si>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</si>
  <si>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</si>
  <si>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</si>
  <si>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</si>
  <si>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</si>
  <si>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</si>
  <si>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</si>
  <si>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</si>
  <si>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</si>
  <si>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</si>
  <si>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</si>
  <si>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</si>
  <si>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</si>
  <si>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</si>
  <si>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</si>
  <si>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</si>
  <si>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</si>
  <si>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</si>
  <si>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</si>
  <si>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</si>
  <si>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</si>
  <si>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</si>
  <si>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</si>
  <si>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</si>
  <si>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</si>
  <si>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</si>
  <si>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</si>
  <si>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</si>
  <si>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</si>
  <si>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</si>
  <si>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</si>
  <si>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</si>
  <si>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</si>
  <si>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</si>
  <si>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</si>
  <si>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</si>
  <si>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</si>
  <si>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</si>
  <si>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</si>
  <si>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</si>
  <si>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</si>
  <si>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</si>
  <si>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</si>
  <si>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</si>
  <si>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</si>
  <si>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</si>
  <si>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</si>
  <si>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</si>
  <si>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</si>
  <si>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</si>
  <si>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</si>
  <si>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</si>
  <si>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</si>
  <si>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</si>
  <si>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</si>
  <si>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</si>
  <si>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</si>
  <si>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</si>
  <si>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</si>
  <si>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</si>
  <si>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</si>
  <si>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</si>
  <si>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</si>
  <si>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</si>
  <si>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</si>
  <si>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</si>
  <si>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</si>
  <si>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</si>
  <si>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</si>
  <si>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</si>
  <si>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</si>
  <si>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</si>
  <si>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</si>
  <si>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</si>
  <si>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</si>
  <si>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</si>
  <si>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</si>
  <si>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</si>
  <si>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</si>
  <si>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</si>
  <si>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</si>
  <si>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</si>
  <si>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</si>
  <si>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</si>
  <si>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</si>
  <si>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</si>
  <si>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</si>
  <si>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</si>
  <si>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</si>
  <si>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</si>
  <si>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</si>
  <si>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</si>
  <si>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</si>
  <si>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</si>
  <si>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</si>
  <si>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</si>
  <si>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</si>
  <si>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</si>
  <si>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</si>
  <si>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</si>
  <si>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</si>
  <si>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</si>
  <si>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</si>
  <si>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</si>
  <si>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</si>
  <si>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</si>
  <si>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</si>
  <si>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</si>
  <si>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</si>
  <si>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</si>
  <si>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</si>
  <si>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</si>
  <si>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</si>
  <si>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</si>
  <si>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</si>
  <si>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</si>
  <si>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</si>
  <si>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</si>
  <si>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</si>
  <si>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</si>
  <si>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</si>
  <si>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</si>
  <si>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</si>
  <si>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</si>
  <si>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</si>
  <si>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</si>
  <si>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</si>
  <si>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</si>
  <si>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</si>
  <si>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</si>
  <si>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</si>
  <si>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</si>
  <si>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</si>
  <si>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</si>
  <si>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</si>
  <si>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</si>
  <si>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</si>
  <si>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</si>
  <si>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</si>
  <si>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</si>
  <si>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</si>
  <si>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</si>
  <si>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</si>
  <si>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</si>
  <si>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</si>
  <si>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</si>
  <si>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</si>
  <si>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</si>
  <si>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</si>
  <si>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</si>
  <si>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</si>
  <si>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</si>
  <si>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</si>
  <si>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</si>
  <si>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</si>
  <si>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</si>
  <si>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</si>
  <si>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</si>
  <si>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</si>
  <si>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</si>
  <si>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</si>
  <si>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</si>
  <si>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</si>
  <si>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</si>
  <si>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</si>
  <si>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</si>
  <si>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</si>
  <si>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</si>
  <si>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</si>
  <si>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</si>
  <si>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</si>
  <si>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</si>
  <si>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</si>
  <si>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</si>
  <si>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</si>
  <si>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</si>
  <si>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</si>
  <si>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</si>
  <si>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</si>
  <si>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</si>
  <si>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</si>
  <si>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</si>
  <si>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</si>
  <si>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</si>
  <si>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</si>
  <si>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</si>
  <si>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</si>
  <si>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</si>
  <si>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</si>
  <si>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</si>
  <si>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</si>
  <si>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</si>
  <si>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</si>
  <si>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</si>
  <si>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</si>
  <si>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</si>
  <si>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</si>
  <si>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</si>
  <si>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</si>
  <si>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</si>
  <si>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</si>
  <si>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</si>
  <si>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</si>
  <si>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</si>
  <si>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</si>
  <si>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</si>
  <si>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</si>
  <si>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</si>
  <si>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</si>
  <si>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</si>
  <si>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</si>
  <si>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</si>
  <si>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</si>
  <si>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</si>
  <si>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</si>
  <si>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</si>
  <si>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</si>
  <si>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</si>
  <si>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</si>
  <si>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</si>
  <si>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</si>
  <si>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</si>
  <si>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</si>
  <si>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</si>
  <si>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</si>
  <si>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</si>
  <si>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</si>
  <si>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</si>
  <si>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</si>
  <si>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</si>
  <si>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</si>
  <si>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</si>
  <si>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</si>
  <si>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</si>
  <si>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</si>
  <si>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</si>
  <si>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</si>
  <si>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</si>
  <si>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</si>
  <si>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</si>
  <si>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</si>
  <si>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</si>
  <si>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</si>
  <si>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</si>
  <si>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</si>
  <si>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</si>
  <si>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</si>
  <si>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</si>
  <si>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</si>
  <si>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</si>
  <si>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</si>
  <si>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</si>
  <si>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</si>
  <si>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</si>
  <si>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</si>
  <si>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</si>
  <si>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</si>
  <si>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</si>
  <si>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</si>
  <si>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</si>
  <si>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</si>
  <si>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</si>
  <si>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</si>
  <si>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</si>
  <si>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</si>
  <si>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</si>
  <si>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</si>
  <si>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</si>
  <si>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</si>
  <si>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</si>
  <si>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</si>
  <si>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</si>
  <si>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</si>
  <si>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</si>
  <si>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</si>
  <si>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</si>
  <si>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</si>
  <si>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</si>
  <si>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</si>
  <si>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</si>
  <si>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</si>
  <si>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</si>
  <si>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</si>
  <si>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</si>
  <si>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</si>
  <si>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</si>
  <si>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</si>
  <si>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</si>
  <si>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</si>
  <si>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</si>
  <si>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</si>
  <si>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</si>
  <si>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</si>
  <si>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</si>
  <si>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</si>
  <si>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</si>
  <si>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</si>
  <si>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</si>
  <si>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</si>
  <si>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</si>
  <si>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</si>
  <si>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</si>
  <si>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</si>
  <si>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</si>
  <si>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</si>
  <si>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</si>
  <si>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</si>
  <si>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</si>
  <si>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</si>
  <si>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</si>
  <si>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</si>
  <si>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</si>
  <si>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</si>
  <si>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</si>
  <si>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</si>
  <si>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</si>
  <si>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</si>
  <si>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</si>
  <si>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</si>
  <si>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</si>
  <si>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</si>
  <si>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</si>
  <si>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</si>
  <si>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</si>
  <si>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</si>
  <si>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</si>
  <si>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</si>
  <si>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</si>
  <si>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</si>
  <si>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</si>
  <si>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</si>
  <si>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</si>
  <si>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</si>
  <si>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</si>
  <si>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</si>
  <si>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</si>
  <si>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</si>
  <si>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</si>
  <si>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</si>
  <si>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</si>
  <si>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</si>
  <si>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</si>
  <si>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</si>
  <si>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</si>
  <si>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</si>
  <si>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</si>
  <si>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</si>
  <si>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</si>
  <si>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</si>
  <si>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</si>
  <si>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</si>
  <si>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</si>
  <si>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</si>
  <si>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</si>
  <si>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</si>
  <si>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</si>
  <si>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</si>
  <si>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</si>
  <si>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</si>
  <si>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</si>
  <si>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</si>
  <si>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</si>
  <si>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</si>
  <si>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</si>
  <si>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</si>
  <si>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</si>
  <si>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</si>
  <si>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</si>
  <si>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</si>
  <si>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</si>
  <si>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</si>
  <si>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</si>
  <si>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</si>
  <si>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</si>
  <si>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</si>
  <si>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</si>
  <si>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</si>
  <si>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</si>
  <si>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</si>
  <si>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</si>
  <si>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</si>
  <si>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</si>
  <si>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</si>
  <si>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</si>
  <si>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</si>
  <si>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</si>
  <si>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</si>
  <si>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</si>
  <si>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</si>
  <si>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</si>
  <si>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</si>
  <si>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</si>
  <si>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</si>
  <si>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</si>
  <si>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</si>
  <si>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</si>
  <si>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</si>
  <si>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</si>
  <si>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</si>
  <si>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</si>
  <si>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</si>
  <si>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</si>
  <si>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</si>
  <si>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</si>
  <si>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</si>
  <si>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</si>
  <si>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</si>
  <si>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</si>
  <si>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</si>
  <si>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</si>
  <si>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</si>
  <si>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</si>
  <si>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</si>
  <si>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</si>
  <si>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</si>
  <si>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</si>
  <si>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</si>
  <si>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</si>
  <si>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</si>
  <si>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</si>
  <si>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</si>
  <si>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</si>
  <si>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</si>
  <si>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</si>
  <si>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</si>
  <si>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</si>
  <si>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</si>
  <si>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</si>
  <si>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</si>
  <si>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</si>
  <si>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</si>
  <si>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</si>
  <si>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</si>
  <si>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</si>
  <si>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</si>
  <si>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</si>
  <si>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</si>
  <si>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</si>
  <si>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</si>
  <si>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</si>
  <si>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</si>
  <si>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</si>
  <si>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</si>
  <si>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</si>
  <si>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</si>
  <si>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</si>
  <si>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</si>
  <si>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</si>
  <si>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</si>
  <si>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</si>
  <si>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</si>
  <si>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</si>
  <si>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</si>
  <si>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</si>
  <si>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</si>
  <si>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</si>
  <si>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</si>
  <si>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</si>
  <si>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</si>
  <si>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</si>
  <si>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</si>
  <si>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</si>
  <si>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</si>
  <si>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</si>
  <si>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</si>
  <si>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</si>
  <si>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</si>
  <si>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</si>
  <si>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</si>
  <si>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</si>
  <si>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</si>
  <si>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</si>
  <si>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</si>
  <si>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</si>
  <si>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</si>
  <si>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</si>
  <si>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</si>
  <si>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</si>
  <si>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</si>
  <si>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</si>
  <si>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</si>
  <si>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</si>
  <si>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</si>
  <si>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</si>
  <si>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</si>
  <si>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</si>
  <si>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</si>
  <si>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</si>
  <si>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</si>
  <si>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</si>
  <si>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</si>
  <si>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</si>
  <si>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</si>
  <si>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</si>
  <si>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</si>
  <si>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</si>
  <si>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</si>
  <si>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</si>
  <si>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</si>
  <si>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</si>
  <si>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</si>
  <si>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</si>
  <si>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</si>
  <si>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</si>
  <si>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</si>
  <si>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</si>
  <si>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</si>
  <si>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</si>
  <si>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</si>
  <si>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</si>
  <si>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</si>
  <si>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</si>
  <si>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</si>
  <si>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</si>
  <si>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</si>
  <si>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</si>
  <si>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</si>
  <si>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</si>
  <si>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</si>
  <si>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</si>
  <si>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</si>
  <si>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</si>
  <si>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</si>
  <si>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</si>
  <si>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</si>
  <si>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</si>
  <si>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</si>
  <si>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</si>
  <si>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</si>
  <si>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</si>
  <si>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</si>
  <si>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</si>
  <si>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</si>
  <si>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</si>
  <si>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</si>
  <si>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</si>
  <si>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</si>
  <si>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</si>
  <si>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</si>
  <si>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</si>
  <si>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</si>
  <si>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</si>
  <si>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</si>
  <si>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</si>
  <si>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</si>
  <si>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</si>
  <si>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</si>
  <si>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</si>
  <si>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</si>
  <si>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</si>
  <si>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</si>
  <si>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</si>
  <si>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</si>
  <si>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</si>
  <si>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</si>
  <si>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</si>
  <si>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</si>
  <si>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</si>
  <si>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</si>
  <si>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</si>
  <si>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</si>
  <si>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</si>
  <si>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</si>
  <si>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</si>
  <si>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</si>
  <si>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</si>
  <si>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</si>
  <si>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</si>
  <si>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</si>
  <si>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</si>
  <si>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</si>
  <si>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</si>
  <si>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</si>
  <si>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</si>
  <si>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</si>
  <si>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</si>
  <si>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</si>
  <si>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</si>
  <si>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</si>
  <si>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</si>
  <si>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</si>
  <si>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</si>
  <si>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</si>
  <si>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</si>
  <si>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</si>
  <si>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</si>
  <si>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</si>
  <si>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</si>
  <si>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</si>
  <si>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</si>
  <si>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</si>
  <si>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</si>
  <si>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</si>
  <si>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</si>
  <si>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</si>
  <si>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</si>
  <si>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</si>
  <si>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</si>
  <si>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</si>
  <si>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</si>
  <si>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</si>
  <si>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</si>
  <si>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</si>
  <si>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</si>
  <si>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</si>
  <si>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</si>
  <si>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</si>
  <si>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</si>
  <si>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</si>
  <si>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</si>
  <si>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</si>
  <si>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</si>
  <si>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</si>
  <si>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</si>
  <si>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</si>
  <si>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</si>
  <si>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</si>
  <si>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</si>
  <si>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</si>
  <si>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</si>
  <si>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</si>
  <si>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</si>
  <si>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</si>
  <si>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</si>
  <si>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</si>
  <si>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</si>
  <si>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</si>
  <si>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</si>
  <si>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</si>
  <si>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</si>
  <si>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</si>
  <si>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</si>
  <si>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</si>
  <si>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</si>
  <si>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</si>
  <si>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</si>
  <si>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</si>
  <si>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</si>
  <si>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</si>
  <si>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</si>
  <si>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</si>
  <si>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</si>
  <si>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</si>
  <si>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</si>
  <si>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</si>
  <si>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</si>
  <si>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</si>
  <si>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</si>
  <si>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</si>
  <si>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</si>
  <si>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</si>
  <si>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</si>
  <si>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</si>
  <si>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</si>
  <si>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</si>
  <si>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</si>
  <si>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</si>
  <si>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</si>
  <si>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</si>
  <si>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</si>
  <si>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</si>
  <si>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</si>
  <si>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</si>
  <si>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</si>
  <si>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</si>
  <si>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</si>
  <si>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</si>
  <si>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</si>
  <si>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</si>
  <si>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</si>
  <si>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</si>
  <si>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</si>
  <si>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</si>
  <si>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</si>
  <si>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</si>
  <si>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</si>
  <si>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</si>
  <si>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</si>
  <si>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</si>
  <si>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</si>
  <si>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</si>
  <si>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</si>
  <si>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</si>
  <si>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</si>
  <si>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</si>
  <si>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</si>
  <si>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</si>
  <si>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</si>
  <si>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</si>
  <si>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</si>
  <si>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</si>
  <si>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</si>
  <si>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</si>
  <si>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</si>
  <si>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</si>
  <si>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</si>
  <si>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</si>
  <si>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</si>
  <si>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</si>
  <si>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</si>
  <si>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</si>
  <si>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</si>
  <si>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</si>
  <si>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</si>
  <si>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</si>
  <si>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</si>
  <si>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</si>
  <si>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</si>
  <si>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</si>
  <si>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</si>
  <si>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</si>
  <si>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</si>
  <si>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</si>
  <si>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</si>
  <si>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</si>
  <si>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</si>
  <si>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</si>
  <si>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</si>
  <si>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</si>
  <si>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</si>
  <si>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</si>
  <si>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</si>
  <si>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</si>
  <si>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</si>
  <si>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</si>
  <si>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</si>
  <si>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</si>
  <si>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</si>
  <si>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</si>
  <si>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</si>
  <si>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</si>
  <si>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</si>
  <si>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</si>
  <si>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</si>
  <si>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</si>
  <si>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</si>
  <si>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</si>
  <si>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</si>
  <si>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</si>
  <si>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</si>
  <si>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</si>
  <si>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</si>
  <si>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</si>
  <si>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</si>
  <si>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</si>
  <si>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</si>
  <si>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</si>
  <si>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</si>
  <si>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</si>
  <si>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</si>
  <si>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</si>
  <si>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</si>
  <si>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</si>
  <si>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</si>
  <si>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</si>
  <si>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</si>
  <si>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</si>
  <si>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</si>
  <si>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</si>
  <si>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</si>
  <si>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</si>
  <si>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</si>
  <si>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</si>
  <si>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</si>
  <si>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</si>
  <si>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</si>
  <si>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</si>
  <si>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</si>
  <si>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</si>
  <si>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</si>
  <si>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</si>
  <si>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</si>
  <si>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</si>
  <si>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</si>
  <si>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</si>
  <si>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</si>
  <si>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</si>
  <si>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</si>
  <si>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</si>
  <si>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</si>
  <si>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</si>
  <si>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</si>
  <si>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</si>
  <si>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</si>
  <si>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</si>
  <si>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</si>
  <si>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</si>
  <si>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</si>
  <si>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</si>
  <si>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</si>
  <si>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</si>
  <si>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</si>
  <si>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</si>
  <si>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</si>
  <si>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</si>
  <si>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</si>
  <si>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</si>
  <si>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</si>
  <si>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</si>
  <si>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</si>
  <si>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</si>
  <si>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</si>
  <si>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</si>
  <si>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</si>
  <si>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</si>
  <si>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</si>
  <si>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</si>
  <si>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</si>
  <si>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</si>
  <si>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</si>
  <si>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</si>
  <si>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</si>
  <si>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</si>
  <si>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</si>
  <si>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</si>
  <si>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</si>
  <si>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</si>
  <si>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</si>
  <si>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</si>
  <si>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</si>
  <si>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</si>
  <si>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</si>
  <si>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</si>
  <si>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</si>
  <si>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</si>
  <si>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</si>
  <si>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</si>
  <si>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</si>
  <si>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</si>
  <si>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</si>
  <si>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</si>
  <si>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</si>
  <si>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</si>
  <si>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</si>
  <si>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</si>
  <si>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</si>
  <si>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</si>
  <si>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</si>
  <si>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</si>
  <si>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</si>
  <si>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</si>
  <si>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</si>
  <si>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</si>
  <si>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</si>
  <si>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</si>
  <si>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</si>
  <si>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</si>
  <si>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</si>
  <si>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</si>
  <si>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</si>
  <si>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</si>
  <si>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</si>
  <si>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</si>
  <si>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</si>
  <si>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</si>
  <si>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</si>
  <si>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</si>
  <si>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</si>
  <si>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</si>
  <si>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</si>
  <si>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</si>
  <si>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</si>
  <si>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</si>
  <si>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</si>
  <si>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</si>
  <si>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</si>
  <si>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</si>
  <si>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</si>
  <si>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</si>
  <si>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</si>
  <si>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</si>
  <si>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</si>
  <si>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</si>
  <si>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</si>
  <si>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</si>
  <si>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</si>
  <si>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</si>
  <si>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</si>
  <si>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</si>
  <si>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</si>
  <si>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</si>
  <si>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</si>
  <si>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</si>
  <si>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</si>
  <si>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</si>
  <si>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</si>
  <si>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</si>
  <si>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</si>
  <si>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</si>
  <si>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</si>
  <si>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</si>
  <si>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</si>
  <si>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</si>
  <si>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</si>
  <si>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</si>
  <si>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</si>
  <si>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</si>
  <si>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</si>
  <si>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</si>
  <si>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</si>
  <si>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</si>
  <si>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</si>
  <si>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</si>
  <si>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</si>
  <si>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</si>
  <si>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</si>
  <si>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</si>
  <si>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</si>
  <si>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</si>
  <si>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</si>
  <si>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</si>
  <si>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</si>
  <si>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</si>
  <si>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</si>
  <si>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</si>
  <si>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</si>
  <si>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</si>
  <si>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</si>
  <si>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</si>
  <si>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</si>
  <si>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</si>
  <si>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</si>
  <si>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</si>
  <si>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</si>
  <si>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</si>
  <si>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</si>
  <si>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</si>
  <si>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</si>
  <si>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</si>
  <si>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</si>
  <si>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</si>
  <si>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</si>
  <si>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</si>
  <si>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</si>
  <si>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</si>
  <si>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</si>
  <si>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</si>
  <si>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</si>
  <si>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</si>
  <si>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</si>
  <si>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</si>
  <si>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</si>
  <si>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</si>
  <si>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</si>
  <si>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</si>
  <si>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</si>
  <si>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</si>
  <si>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</si>
  <si>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</si>
  <si>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</si>
  <si>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</si>
  <si>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</si>
  <si>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</si>
  <si>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</si>
  <si>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</si>
  <si>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</si>
  <si>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</si>
  <si>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</si>
  <si>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</si>
  <si>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</si>
  <si>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</si>
  <si>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</si>
  <si>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</si>
  <si>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</si>
  <si>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</si>
  <si>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</si>
  <si>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</si>
  <si>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</si>
  <si>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</si>
  <si>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</si>
  <si>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</si>
  <si>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</si>
  <si>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</si>
  <si>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</si>
  <si>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</si>
  <si>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</si>
  <si>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</si>
  <si>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</si>
  <si>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</si>
  <si>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</si>
  <si>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</si>
  <si>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</si>
  <si>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</si>
  <si>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</si>
  <si>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</si>
  <si>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</si>
  <si>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</si>
  <si>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</si>
  <si>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</si>
  <si>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</si>
  <si>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</si>
  <si>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</si>
  <si>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</si>
  <si>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</si>
  <si>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</si>
  <si>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</si>
  <si>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</si>
  <si>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</si>
  <si>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</si>
  <si>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</si>
  <si>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</si>
  <si>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</si>
  <si>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</si>
  <si>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</si>
  <si>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</si>
  <si>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</si>
  <si>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</si>
  <si>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</si>
  <si>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</si>
  <si>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</si>
  <si>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</si>
  <si>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</si>
  <si>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</si>
  <si>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</si>
  <si>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</si>
  <si>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</si>
  <si>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</si>
  <si>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</si>
  <si>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</si>
  <si>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</si>
  <si>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</si>
  <si>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</si>
  <si>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</si>
  <si>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</si>
  <si>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</si>
  <si>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</si>
  <si>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</si>
  <si>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</si>
  <si>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</si>
  <si>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</si>
  <si>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</si>
  <si>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</si>
  <si>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</si>
  <si>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</si>
  <si>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</si>
  <si>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</si>
  <si>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</si>
  <si>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</si>
  <si>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</si>
  <si>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</si>
  <si>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</si>
  <si>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</si>
  <si>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</si>
  <si>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</si>
  <si>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</si>
  <si>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</si>
  <si>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</si>
  <si>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</si>
  <si>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</si>
  <si>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</si>
  <si>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</si>
  <si>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</si>
  <si>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</si>
  <si>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</si>
  <si>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</si>
  <si>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</si>
  <si>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</si>
  <si>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</si>
  <si>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</si>
  <si>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</si>
  <si>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</si>
  <si>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</si>
  <si>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</si>
  <si>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</si>
  <si>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</si>
  <si>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</si>
  <si>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</si>
  <si>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</si>
  <si>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</si>
  <si>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</si>
  <si>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</si>
  <si>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</si>
  <si>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</si>
  <si>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</si>
  <si>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</si>
  <si>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</si>
  <si>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</si>
  <si>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</si>
  <si>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</si>
  <si>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</si>
  <si>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</si>
  <si>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</si>
  <si>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</si>
  <si>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</si>
  <si>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</si>
  <si>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</si>
  <si>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</si>
  <si>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</si>
  <si>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</si>
  <si>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</si>
  <si>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</si>
  <si>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</si>
  <si>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</si>
  <si>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</si>
  <si>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</si>
  <si>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</si>
  <si>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</si>
  <si>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</si>
  <si>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</si>
  <si>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</si>
  <si>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</si>
  <si>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</si>
  <si>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</si>
  <si>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</si>
  <si>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</si>
  <si>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</si>
  <si>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</si>
  <si>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</si>
  <si>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</si>
  <si>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</si>
  <si>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</si>
  <si>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</si>
  <si>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</si>
  <si>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</si>
  <si>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</si>
  <si>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</si>
  <si>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</si>
  <si>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</si>
  <si>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</si>
  <si>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</si>
  <si>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</si>
  <si>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</si>
  <si>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</si>
  <si>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</si>
  <si>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</si>
  <si>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</si>
  <si>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</si>
  <si>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</si>
  <si>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</si>
  <si>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</si>
  <si>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</si>
  <si>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</si>
  <si>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</si>
  <si>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</si>
  <si>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</si>
  <si>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</si>
  <si>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</si>
  <si>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</si>
  <si>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</si>
  <si>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</si>
  <si>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</si>
  <si>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</si>
  <si>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</si>
  <si>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</si>
  <si>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</si>
  <si>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</si>
  <si>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</si>
  <si>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</si>
  <si>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</si>
  <si>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</si>
  <si>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</si>
  <si>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</si>
  <si>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</si>
  <si>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</si>
  <si>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</si>
  <si>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</si>
  <si>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</si>
  <si>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</si>
  <si>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</si>
  <si>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</si>
  <si>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</si>
  <si>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</si>
  <si>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</si>
  <si>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</si>
  <si>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</si>
  <si>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</si>
  <si>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</si>
  <si>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</si>
  <si>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</si>
  <si>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</si>
  <si>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</si>
  <si>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</si>
  <si>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</si>
  <si>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</si>
  <si>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</si>
  <si>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</si>
  <si>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</si>
  <si>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</si>
  <si>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</si>
  <si>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</si>
  <si>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</si>
  <si>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</si>
  <si>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</si>
  <si>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</si>
  <si>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</si>
  <si>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</si>
  <si>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</si>
  <si>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</si>
  <si>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</si>
  <si>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</si>
  <si>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</si>
  <si>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</si>
  <si>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</si>
  <si>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</si>
  <si>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</si>
  <si>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</si>
  <si>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</si>
  <si>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</si>
  <si>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</si>
  <si>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</si>
  <si>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</si>
  <si>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</si>
  <si>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</si>
  <si>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</si>
  <si>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</si>
  <si>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</si>
  <si>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</si>
  <si>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</si>
  <si>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</si>
  <si>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</si>
  <si>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</si>
  <si>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</si>
  <si>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</si>
  <si>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</si>
  <si>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</si>
  <si>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</si>
  <si>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</si>
  <si>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</si>
  <si>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</si>
  <si>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</si>
  <si>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</si>
  <si>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</si>
  <si>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</si>
  <si>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</si>
  <si>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</si>
  <si>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</si>
  <si>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</si>
  <si>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</si>
  <si>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</si>
  <si>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</si>
  <si>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</si>
  <si>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</si>
  <si>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</si>
  <si>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</si>
  <si>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</si>
  <si>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</si>
  <si>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</si>
  <si>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</si>
  <si>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</si>
  <si>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</si>
  <si>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</si>
  <si>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</si>
  <si>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</si>
  <si>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</si>
  <si>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</si>
  <si>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</si>
  <si>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</si>
  <si>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</si>
  <si>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</si>
  <si>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</si>
  <si>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</si>
  <si>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</si>
  <si>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</si>
  <si>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</si>
  <si>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</si>
  <si>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</si>
  <si>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</si>
  <si>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</si>
  <si>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</si>
  <si>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</si>
  <si>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</si>
  <si>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</si>
  <si>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</si>
  <si>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</si>
  <si>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</si>
  <si>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</si>
  <si>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</si>
  <si>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</si>
  <si>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</si>
  <si>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</si>
  <si>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</si>
  <si>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</si>
  <si>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</si>
  <si>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</si>
  <si>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</si>
  <si>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</si>
  <si>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</si>
  <si>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</si>
  <si>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</si>
  <si>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</si>
  <si>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</si>
  <si>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</si>
  <si>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</si>
  <si>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</si>
  <si>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</si>
  <si>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</si>
  <si>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</si>
  <si>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</si>
  <si>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</si>
  <si>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</si>
  <si>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</si>
  <si>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</si>
  <si>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</si>
  <si>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</si>
  <si>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</si>
  <si>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</si>
  <si>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</si>
  <si>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</si>
  <si>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</si>
  <si>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</si>
  <si>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</si>
  <si>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</si>
  <si>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</si>
  <si>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</si>
  <si>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</si>
  <si>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</si>
  <si>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</si>
  <si>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</si>
  <si>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</si>
  <si>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</si>
  <si>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</si>
  <si>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</si>
  <si>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</si>
  <si>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</si>
  <si>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</si>
  <si>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</si>
  <si>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</si>
  <si>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</si>
  <si>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</si>
  <si>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</si>
  <si>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</si>
  <si>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</si>
  <si>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</si>
  <si>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</si>
  <si>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</si>
  <si>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</si>
  <si>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</si>
  <si>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</si>
  <si>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</si>
  <si>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</si>
  <si>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</si>
  <si>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</si>
  <si>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</si>
  <si>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</si>
  <si>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</si>
  <si>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</si>
  <si>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</si>
  <si>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</si>
  <si>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</si>
  <si>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</si>
  <si>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</si>
  <si>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</si>
  <si>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</si>
  <si>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</si>
  <si>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</si>
  <si>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</si>
  <si>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</si>
  <si>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</si>
  <si>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</si>
  <si>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</si>
  <si>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</si>
  <si>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</si>
  <si>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</si>
  <si>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</si>
  <si>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</si>
  <si>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</si>
  <si>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</si>
  <si>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</si>
  <si>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</si>
  <si>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</si>
  <si>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</si>
  <si>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</si>
  <si>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</si>
  <si>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</si>
  <si>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</si>
  <si>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</si>
  <si>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</si>
  <si>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</si>
  <si>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</si>
  <si>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</si>
  <si>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</si>
  <si>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</si>
  <si>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</si>
  <si>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</si>
  <si>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</si>
  <si>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</si>
  <si>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</si>
  <si>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</si>
  <si>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</si>
  <si>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</si>
  <si>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</si>
  <si>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</si>
  <si>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</si>
  <si>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</si>
  <si>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</si>
  <si>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</si>
  <si>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</si>
  <si>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</si>
  <si>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</si>
  <si>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</si>
  <si>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</si>
  <si>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</si>
  <si>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</si>
  <si>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</si>
  <si>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</si>
  <si>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</si>
  <si>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</si>
  <si>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</si>
  <si>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</si>
  <si>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</si>
  <si>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</si>
  <si>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</si>
  <si>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</si>
  <si>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</si>
  <si>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</si>
  <si>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</si>
  <si>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</si>
  <si>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</si>
  <si>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</si>
  <si>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</si>
  <si>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</si>
  <si>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</si>
  <si>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</si>
  <si>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</si>
  <si>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</si>
  <si>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</si>
  <si>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</si>
  <si>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</si>
  <si>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</si>
  <si>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</si>
  <si>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</si>
  <si>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</si>
  <si>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</si>
  <si>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</si>
  <si>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</si>
  <si>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</si>
  <si>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</si>
  <si>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</si>
  <si>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</si>
  <si>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</si>
  <si>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</si>
  <si>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</si>
  <si>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</si>
  <si>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</si>
  <si>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</si>
  <si>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</si>
  <si>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</si>
  <si>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</si>
  <si>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</si>
  <si>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</si>
  <si>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</si>
  <si>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</si>
  <si>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</si>
  <si>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</si>
  <si>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</si>
  <si>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</si>
  <si>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</si>
  <si>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</si>
  <si>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</si>
  <si>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</si>
  <si>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</si>
  <si>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</si>
  <si>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</si>
  <si>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</si>
  <si>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</si>
  <si>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</si>
  <si>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</si>
  <si>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</si>
  <si>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</si>
  <si>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</si>
  <si>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</si>
  <si>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</si>
  <si>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</si>
  <si>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</si>
  <si>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</si>
  <si>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</si>
  <si>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</si>
  <si>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</si>
  <si>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</si>
  <si>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</si>
  <si>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</si>
  <si>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</si>
  <si>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</si>
  <si>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</si>
  <si>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</si>
  <si>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</si>
  <si>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</si>
  <si>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</si>
  <si>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</si>
  <si>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</si>
  <si>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</si>
  <si>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</si>
  <si>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</si>
  <si>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</si>
  <si>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</si>
  <si>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</si>
  <si>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</si>
  <si>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</si>
  <si>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</si>
  <si>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</si>
  <si>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</si>
  <si>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</si>
  <si>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</si>
  <si>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</si>
  <si>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</si>
  <si>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</si>
  <si>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</si>
  <si>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</si>
  <si>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</si>
  <si>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</si>
  <si>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</si>
  <si>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</si>
  <si>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</si>
  <si>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</si>
  <si>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</si>
  <si>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</si>
  <si>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</si>
  <si>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</si>
  <si>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</si>
  <si>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</si>
  <si>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</si>
  <si>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</si>
  <si>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</si>
  <si>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</si>
  <si>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</si>
  <si>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</si>
  <si>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</si>
  <si>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</si>
  <si>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</si>
  <si>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</si>
  <si>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</si>
  <si>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</si>
  <si>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</si>
  <si>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</si>
  <si>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</si>
  <si>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</si>
  <si>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</si>
  <si>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</si>
  <si>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</si>
  <si>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</si>
  <si>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</si>
  <si>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</si>
  <si>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</si>
  <si>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</si>
  <si>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</si>
  <si>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</si>
  <si>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</si>
  <si>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</si>
  <si>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</si>
  <si>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</si>
  <si>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</si>
  <si>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</si>
  <si>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</si>
  <si>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</si>
  <si>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</si>
  <si>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</si>
  <si>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</si>
  <si>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</si>
  <si>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</si>
  <si>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</si>
  <si>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</si>
  <si>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</si>
  <si>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</si>
  <si>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</si>
  <si>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</si>
  <si>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</si>
  <si>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</si>
  <si>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</si>
  <si>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</si>
  <si>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</si>
  <si>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</si>
  <si>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</si>
  <si>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</si>
  <si>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</si>
  <si>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</si>
  <si>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</si>
  <si>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</si>
  <si>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</si>
  <si>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</si>
  <si>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</si>
  <si>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</si>
  <si>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</si>
  <si>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</si>
  <si>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</si>
  <si>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</si>
  <si>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</si>
  <si>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</si>
  <si>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</si>
  <si>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</si>
  <si>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</si>
  <si>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</si>
  <si>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</si>
  <si>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</si>
  <si>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</si>
  <si>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</si>
  <si>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</si>
  <si>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</si>
  <si>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</si>
  <si>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</si>
  <si>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</si>
  <si>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</si>
  <si>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</si>
  <si>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</si>
  <si>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</si>
  <si>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</si>
  <si>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</si>
  <si>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</si>
  <si>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</si>
  <si>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</si>
  <si>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</si>
  <si>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</si>
  <si>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</si>
  <si>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</si>
  <si>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</si>
  <si>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</si>
  <si>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</si>
  <si>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</si>
  <si>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</si>
  <si>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</si>
  <si>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</si>
  <si>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</si>
  <si>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</si>
  <si>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</si>
  <si>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</si>
  <si>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</si>
  <si>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</si>
  <si>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</si>
  <si>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</si>
  <si>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</si>
  <si>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</si>
  <si>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</si>
  <si>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</si>
  <si>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</si>
  <si>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</si>
  <si>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</si>
  <si>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</si>
  <si>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</si>
  <si>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</si>
  <si>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</si>
  <si>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</si>
  <si>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</si>
  <si>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</si>
  <si>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</si>
  <si>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</si>
  <si>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</si>
  <si>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</si>
  <si>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</si>
  <si>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</si>
  <si>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</si>
  <si>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</si>
  <si>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</si>
  <si>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</si>
  <si>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</si>
  <si>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</si>
  <si>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</si>
  <si>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</si>
  <si>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</si>
  <si>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</si>
  <si>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</si>
  <si>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</si>
  <si>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</si>
  <si>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</si>
  <si>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</si>
  <si>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</si>
  <si>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</si>
  <si>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</si>
  <si>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</si>
  <si>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</si>
  <si>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</si>
  <si>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</si>
  <si>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</si>
  <si>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</si>
  <si>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</si>
  <si>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</si>
  <si>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</si>
  <si>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</si>
  <si>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</si>
  <si>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</si>
  <si>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</si>
  <si>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</si>
  <si>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</si>
  <si>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</si>
  <si>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</si>
  <si>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</si>
  <si>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</si>
  <si>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</si>
  <si>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</si>
  <si>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</si>
  <si>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</si>
  <si>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</si>
  <si>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</si>
  <si>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</si>
  <si>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</si>
  <si>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</si>
  <si>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</si>
  <si>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</si>
  <si>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</si>
  <si>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</si>
  <si>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</si>
  <si>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</si>
  <si>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</si>
  <si>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</si>
  <si>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</si>
  <si>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</si>
  <si>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</si>
  <si>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</si>
  <si>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</si>
  <si>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</si>
  <si>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</si>
  <si>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</si>
  <si>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</si>
  <si>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</si>
  <si>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</si>
  <si>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</si>
  <si>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</si>
  <si>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</si>
  <si>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</si>
  <si>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</si>
  <si>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</si>
  <si>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</si>
  <si>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</si>
  <si>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</si>
  <si>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</si>
  <si>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</si>
  <si>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</si>
  <si>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</si>
  <si>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</si>
  <si>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</si>
  <si>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</si>
  <si>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</si>
  <si>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</si>
  <si>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</si>
  <si>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</si>
  <si>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</si>
  <si>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</si>
  <si>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</si>
  <si>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</si>
  <si>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</si>
  <si>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</si>
  <si>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</si>
  <si>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</si>
  <si>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</si>
  <si>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</si>
  <si>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</si>
  <si>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</si>
  <si>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</si>
  <si>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</si>
  <si>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</si>
  <si>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</si>
  <si>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</si>
  <si>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</si>
  <si>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</si>
  <si>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</si>
  <si>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</si>
  <si>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</si>
  <si>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</si>
  <si>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</si>
  <si>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</si>
  <si>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</si>
  <si>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</si>
  <si>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</si>
  <si>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</si>
  <si>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</si>
  <si>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</si>
  <si>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</si>
  <si>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</si>
  <si>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</si>
  <si>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</si>
  <si>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</si>
  <si>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</si>
  <si>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</si>
  <si>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</si>
  <si>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</si>
  <si>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</si>
  <si>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</si>
  <si>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</si>
  <si>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</si>
  <si>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</si>
  <si>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</si>
  <si>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</si>
  <si>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</si>
  <si>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</si>
  <si>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</si>
  <si>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</si>
  <si>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</si>
  <si>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</si>
  <si>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</si>
  <si>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</si>
  <si>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</si>
  <si>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</si>
  <si>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</si>
  <si>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</si>
  <si>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</si>
  <si>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</si>
  <si>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</si>
  <si>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</si>
  <si>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</si>
  <si>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</si>
  <si>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</si>
  <si>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</si>
  <si>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</si>
  <si>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</si>
  <si>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</si>
  <si>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</si>
  <si>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</si>
  <si>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</si>
  <si>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</si>
  <si>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</si>
  <si>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</si>
  <si>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</si>
  <si>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</si>
  <si>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</si>
  <si>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</si>
  <si>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</si>
  <si>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</si>
  <si>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</si>
  <si>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</si>
  <si>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</si>
  <si>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</si>
  <si>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</si>
  <si>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</si>
  <si>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</si>
  <si>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</si>
  <si>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</si>
  <si>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</si>
  <si>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</si>
  <si>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</si>
  <si>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</si>
  <si>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</si>
  <si>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</si>
  <si>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</si>
  <si>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</si>
  <si>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</si>
  <si>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</si>
  <si>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</si>
  <si>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</si>
  <si>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</si>
  <si>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</si>
  <si>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</si>
  <si>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</si>
  <si>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</si>
  <si>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</si>
  <si>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</si>
  <si>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</si>
  <si>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</si>
  <si>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</si>
  <si>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</si>
  <si>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</si>
  <si>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</si>
  <si>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</si>
  <si>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</si>
  <si>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</si>
  <si>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</si>
  <si>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</si>
  <si>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</si>
  <si>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</si>
  <si>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</si>
  <si>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</si>
  <si>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</si>
  <si>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</si>
  <si>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</si>
  <si>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</si>
  <si>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</si>
  <si>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</si>
  <si>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</si>
  <si>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</si>
  <si>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</si>
  <si>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</si>
  <si>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</si>
  <si>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</si>
  <si>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</si>
  <si>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</si>
  <si>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</si>
  <si>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</si>
  <si>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</si>
  <si>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</si>
  <si>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</si>
  <si>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</si>
  <si>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</si>
  <si>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</si>
  <si>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</si>
  <si>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</si>
  <si>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</si>
  <si>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</si>
  <si>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</si>
  <si>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</si>
  <si>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</si>
  <si>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</si>
  <si>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</si>
  <si>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</si>
  <si>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</si>
  <si>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</si>
  <si>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</si>
  <si>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</si>
  <si>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</si>
  <si>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</si>
  <si>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</si>
  <si>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</si>
  <si>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</si>
  <si>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</si>
  <si>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</si>
  <si>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</si>
  <si>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</si>
  <si>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</si>
  <si>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</si>
  <si>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</si>
  <si>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</si>
  <si>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</si>
  <si>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</si>
  <si>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</si>
  <si>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</si>
  <si>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</si>
  <si>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</si>
  <si>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</si>
  <si>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</si>
  <si>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</si>
  <si>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</si>
  <si>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</si>
  <si>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</si>
  <si>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</si>
  <si>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</si>
  <si>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</si>
  <si>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</si>
  <si>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</si>
  <si>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</si>
  <si>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</si>
  <si>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</si>
  <si>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</si>
  <si>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</si>
  <si>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</si>
  <si>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</si>
  <si>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</si>
  <si>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</si>
  <si>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</si>
  <si>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</si>
  <si>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</si>
  <si>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</si>
  <si>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</si>
  <si>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</si>
  <si>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</si>
  <si>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</si>
  <si>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</si>
  <si>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</si>
  <si>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</si>
  <si>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</si>
  <si>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</si>
  <si>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</si>
  <si>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</si>
  <si>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</si>
  <si>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</si>
  <si>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</si>
  <si>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</si>
  <si>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</si>
  <si>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</si>
  <si>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</si>
  <si>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</si>
  <si>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</si>
  <si>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</si>
  <si>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</si>
  <si>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</si>
  <si>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</si>
  <si>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</si>
  <si>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</si>
  <si>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</si>
  <si>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</si>
  <si>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</si>
  <si>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</si>
  <si>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</si>
  <si>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</si>
  <si>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</si>
  <si>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</si>
  <si>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</si>
  <si>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</si>
  <si>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</si>
  <si>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</si>
  <si>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</si>
  <si>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</si>
  <si>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</si>
  <si>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</si>
  <si>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</si>
  <si>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</si>
  <si>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</si>
  <si>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</si>
  <si>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</si>
  <si>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</si>
  <si>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</si>
  <si>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</si>
  <si>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</si>
  <si>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</si>
  <si>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</si>
  <si>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</si>
  <si>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</si>
  <si>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</si>
  <si>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</si>
  <si>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</si>
  <si>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</si>
  <si>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</si>
  <si>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</si>
  <si>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</si>
  <si>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</si>
  <si>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</si>
  <si>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</si>
  <si>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</si>
  <si>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</si>
  <si>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</si>
  <si>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</si>
  <si>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</si>
  <si>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</si>
  <si>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</si>
  <si>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</si>
  <si>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</si>
  <si>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</si>
  <si>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</si>
  <si>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</si>
  <si>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</si>
  <si>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</si>
  <si>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</si>
  <si>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</si>
  <si>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</si>
  <si>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</si>
  <si>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</si>
  <si>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</si>
  <si>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</si>
  <si>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</si>
  <si>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</si>
  <si>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</si>
  <si>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</si>
  <si>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</si>
  <si>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</si>
  <si>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</si>
  <si>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</si>
  <si>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</si>
  <si>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</si>
  <si>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</si>
  <si>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</si>
  <si>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</si>
  <si>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</si>
  <si>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</si>
  <si>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</si>
  <si>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</si>
  <si>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</si>
  <si>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</si>
  <si>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</si>
  <si>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</si>
  <si>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</si>
  <si>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</si>
  <si>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</si>
  <si>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</si>
  <si>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</si>
  <si>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</si>
  <si>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</si>
  <si>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</si>
  <si>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</si>
  <si>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</si>
  <si>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</si>
  <si>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</si>
  <si>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</si>
  <si>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</si>
  <si>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</si>
  <si>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</si>
  <si>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</si>
  <si>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</si>
  <si>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</si>
  <si>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</si>
  <si>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</si>
  <si>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</si>
  <si>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</si>
  <si>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</si>
  <si>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</si>
  <si>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</si>
  <si>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</si>
  <si>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</si>
  <si>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</si>
  <si>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</si>
  <si>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</si>
  <si>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</si>
  <si>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</si>
  <si>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</si>
  <si>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</si>
  <si>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</si>
  <si>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</si>
  <si>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</si>
  <si>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</si>
  <si>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</si>
  <si>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</si>
  <si>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</si>
  <si>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</si>
  <si>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</si>
  <si>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</si>
  <si>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</si>
  <si>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</si>
  <si>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</si>
  <si>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</si>
  <si>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</si>
  <si>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</si>
  <si>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</si>
  <si>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</si>
  <si>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</si>
  <si>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</si>
  <si>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</si>
  <si>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</si>
  <si>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</si>
  <si>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</si>
  <si>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</si>
  <si>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</si>
  <si>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</si>
  <si>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</si>
  <si>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</si>
  <si>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</si>
  <si>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</si>
  <si>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</si>
  <si>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</si>
  <si>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</si>
  <si>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</si>
  <si>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</si>
  <si>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</si>
  <si>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</si>
  <si>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</si>
  <si>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</si>
  <si>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</si>
  <si>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</si>
  <si>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</si>
  <si>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</si>
  <si>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</si>
  <si>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</si>
  <si>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</si>
  <si>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</si>
  <si>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</si>
  <si>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</si>
  <si>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</si>
  <si>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</si>
  <si>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</si>
  <si>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</si>
  <si>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</si>
  <si>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</si>
  <si>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</si>
  <si>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</si>
  <si>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</si>
  <si>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</si>
  <si>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</si>
  <si>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</si>
  <si>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</si>
  <si>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</si>
  <si>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</si>
  <si>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</si>
  <si>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</si>
  <si>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</si>
  <si>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</si>
  <si>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</si>
  <si>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</si>
  <si>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</si>
  <si>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</si>
  <si>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</si>
  <si>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</si>
  <si>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</si>
  <si>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</si>
  <si>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</si>
  <si>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</si>
  <si>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</si>
  <si>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</si>
  <si>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</si>
  <si>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</si>
  <si>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</si>
  <si>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</si>
  <si>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</si>
  <si>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</si>
  <si>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</si>
  <si>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</si>
  <si>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</si>
  <si>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</si>
  <si>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</si>
  <si>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</si>
  <si>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</si>
  <si>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</si>
  <si>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</si>
  <si>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</si>
  <si>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</si>
  <si>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</si>
  <si>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</si>
  <si>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</si>
  <si>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</si>
  <si>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</si>
  <si>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</si>
  <si>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</si>
  <si>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</si>
  <si>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</si>
  <si>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</si>
  <si>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</si>
  <si>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</si>
  <si>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</si>
  <si>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</si>
  <si>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</si>
  <si>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</si>
  <si>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</si>
  <si>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</si>
  <si>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</si>
  <si>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</si>
  <si>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</si>
  <si>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</si>
  <si>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</si>
  <si>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</si>
  <si>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</si>
  <si>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</si>
  <si>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</si>
  <si>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</si>
  <si>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</si>
  <si>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</si>
  <si>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</si>
  <si>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</si>
  <si>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</si>
  <si>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</si>
  <si>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</si>
  <si>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</si>
  <si>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</si>
  <si>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</si>
  <si>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</si>
  <si>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</si>
  <si>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</si>
  <si>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</si>
  <si>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</si>
  <si>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</si>
  <si>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</si>
  <si>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</si>
  <si>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</si>
  <si>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</si>
  <si>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</si>
  <si>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</si>
  <si>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</si>
  <si>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</si>
  <si>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</si>
  <si>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</si>
  <si>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</si>
  <si>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</si>
  <si>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</si>
  <si>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</si>
  <si>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</si>
  <si>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</si>
  <si>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</si>
  <si>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</si>
  <si>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</si>
  <si>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</si>
  <si>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</si>
  <si>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</si>
  <si>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</si>
  <si>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</si>
  <si>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</si>
  <si>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</si>
  <si>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</si>
  <si>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</si>
  <si>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</si>
  <si>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</si>
  <si>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</si>
  <si>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</si>
  <si>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</si>
  <si>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</si>
  <si>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</si>
  <si>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</si>
  <si>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</si>
  <si>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</si>
  <si>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</si>
  <si>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</si>
  <si>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</si>
  <si>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</si>
  <si>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</si>
  <si>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</si>
  <si>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</si>
  <si>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</si>
  <si>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</si>
  <si>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</si>
  <si>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</si>
  <si>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</si>
  <si>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</si>
  <si>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</si>
  <si>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</si>
  <si>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</si>
  <si>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</si>
  <si>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</si>
  <si>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</si>
  <si>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</si>
  <si>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</si>
  <si>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</si>
  <si>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</si>
  <si>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</si>
  <si>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</si>
  <si>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</si>
  <si>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</si>
  <si>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</si>
  <si>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</si>
  <si>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</si>
  <si>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</si>
  <si>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</si>
  <si>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</si>
  <si>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</si>
  <si>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</si>
  <si>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</si>
  <si>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</si>
  <si>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</si>
  <si>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</si>
  <si>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</si>
  <si>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</si>
  <si>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</si>
  <si>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</si>
  <si>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</si>
  <si>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</si>
  <si>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</si>
  <si>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</si>
  <si>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</si>
  <si>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</si>
  <si>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</si>
  <si>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</si>
  <si>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</si>
  <si>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</si>
  <si>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</si>
  <si>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</si>
  <si>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</si>
  <si>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</si>
  <si>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</si>
  <si>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</si>
  <si>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</si>
  <si>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</si>
  <si>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</si>
  <si>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</si>
  <si>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</si>
  <si>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</si>
  <si>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</si>
  <si>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</si>
  <si>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</si>
  <si>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</si>
  <si>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</si>
  <si>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</si>
  <si>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</si>
  <si>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</si>
  <si>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</si>
  <si>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</si>
  <si>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</si>
  <si>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</si>
  <si>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</si>
  <si>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</si>
  <si>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</si>
  <si>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</si>
  <si>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</si>
  <si>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</si>
  <si>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</si>
  <si>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</si>
  <si>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</si>
  <si>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</si>
  <si>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</si>
  <si>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</si>
  <si>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</si>
  <si>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</si>
  <si>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</si>
  <si>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</si>
  <si>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</si>
  <si>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</si>
  <si>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</si>
  <si>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</si>
  <si>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</si>
  <si>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</si>
  <si>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</si>
  <si>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</si>
  <si>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</si>
  <si>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</si>
  <si>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</si>
  <si>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</si>
  <si>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</si>
  <si>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</si>
  <si>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</si>
  <si>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</si>
  <si>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</si>
  <si>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</si>
  <si>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</si>
  <si>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</si>
  <si>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</si>
  <si>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</si>
  <si>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</si>
  <si>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</si>
  <si>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</si>
  <si>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</si>
  <si>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</si>
  <si>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</si>
  <si>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</si>
  <si>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</si>
  <si>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</si>
  <si>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</si>
  <si>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</si>
  <si>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</si>
  <si>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</si>
  <si>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</si>
  <si>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</si>
  <si>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</si>
  <si>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</si>
  <si>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</si>
  <si>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</si>
  <si>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</si>
  <si>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</si>
  <si>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</si>
  <si>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</si>
  <si>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</si>
  <si>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</si>
  <si>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</si>
  <si>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</si>
  <si>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</si>
  <si>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</si>
  <si>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</si>
  <si>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</si>
  <si>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</si>
  <si>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</si>
  <si>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</si>
  <si>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</si>
  <si>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</si>
  <si>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</si>
  <si>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</si>
  <si>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</si>
  <si>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</si>
  <si>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</si>
  <si>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</si>
  <si>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</si>
  <si>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</si>
  <si>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</si>
  <si>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</si>
  <si>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</si>
  <si>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</si>
  <si>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</si>
  <si>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</si>
  <si>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</si>
  <si>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</si>
  <si>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</si>
  <si>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</si>
  <si>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</si>
  <si>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</si>
  <si>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</si>
  <si>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</si>
  <si>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</si>
  <si>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</si>
  <si>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</si>
  <si>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</si>
  <si>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</si>
  <si>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</si>
  <si>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</si>
  <si>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</si>
  <si>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</si>
  <si>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</si>
  <si>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</si>
  <si>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</si>
  <si>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</si>
  <si>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</si>
  <si>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</si>
  <si>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</si>
  <si>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</si>
  <si>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</si>
  <si>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</si>
  <si>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</si>
  <si>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</si>
  <si>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</si>
  <si>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</si>
  <si>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</si>
  <si>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</si>
  <si>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</si>
  <si>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</si>
  <si>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</si>
  <si>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</si>
  <si>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</si>
  <si>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</si>
  <si>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</si>
  <si>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</si>
  <si>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</si>
  <si>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</si>
  <si>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</si>
  <si>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</si>
  <si>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</si>
  <si>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</si>
  <si>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</si>
  <si>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</si>
  <si>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</si>
  <si>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</si>
  <si>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</si>
  <si>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</si>
  <si>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</si>
  <si>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</si>
  <si>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</si>
  <si>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</si>
  <si>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</si>
  <si>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</si>
  <si>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</si>
  <si>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</si>
  <si>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</si>
  <si>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</si>
  <si>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</si>
  <si>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</si>
  <si>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</si>
  <si>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</si>
  <si>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</si>
  <si>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</si>
  <si>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</si>
  <si>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</si>
  <si>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</si>
  <si>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</si>
  <si>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</si>
  <si>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</si>
  <si>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</si>
  <si>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</si>
  <si>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</si>
  <si>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</si>
  <si>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</si>
  <si>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</si>
  <si>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</si>
  <si>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</si>
  <si>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</si>
  <si>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</si>
  <si>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</si>
  <si>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</si>
  <si>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</si>
  <si>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</si>
  <si>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</si>
  <si>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</si>
  <si>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</si>
  <si>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</si>
  <si>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</si>
  <si>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</si>
  <si>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</si>
  <si>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</si>
  <si>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</si>
  <si>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</si>
  <si>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</si>
  <si>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</si>
  <si>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</si>
  <si>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</si>
  <si>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</si>
  <si>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</si>
  <si>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</si>
  <si>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</si>
  <si>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</si>
  <si>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</si>
  <si>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</si>
  <si>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</si>
  <si>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</si>
  <si>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</si>
  <si>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</si>
  <si>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</si>
  <si>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</si>
  <si>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</si>
  <si>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</si>
  <si>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</si>
  <si>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</si>
  <si>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</si>
  <si>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</si>
  <si>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</si>
  <si>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</si>
  <si>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</si>
  <si>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</si>
  <si>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</si>
  <si>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</si>
  <si>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</si>
  <si>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</si>
  <si>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</si>
  <si>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</si>
  <si>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</si>
  <si>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</si>
  <si>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</si>
  <si>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</si>
  <si>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</si>
  <si>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</si>
  <si>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</si>
  <si>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</si>
  <si>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</si>
  <si>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</si>
  <si>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</si>
  <si>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</si>
  <si>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</si>
  <si>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</si>
  <si>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</si>
  <si>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</si>
  <si>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</si>
  <si>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</si>
  <si>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</si>
  <si>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</si>
  <si>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</si>
  <si>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</si>
  <si>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</si>
  <si>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</si>
  <si>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</si>
  <si>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</si>
  <si>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</si>
  <si>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</si>
  <si>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</si>
  <si>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</si>
  <si>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</si>
  <si>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</si>
  <si>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</si>
  <si>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</si>
  <si>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</si>
  <si>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</si>
  <si>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</si>
  <si>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</si>
  <si>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</si>
  <si>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</si>
  <si>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</si>
  <si>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</si>
  <si>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</si>
  <si>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</si>
  <si>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</si>
  <si>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</si>
  <si>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</si>
  <si>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</si>
  <si>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</si>
  <si>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</si>
  <si>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</si>
  <si>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</si>
  <si>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</si>
  <si>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</si>
  <si>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</si>
  <si>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</si>
  <si>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</si>
  <si>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</si>
  <si>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</si>
  <si>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</si>
  <si>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</si>
  <si>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</si>
  <si>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</si>
  <si>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</si>
  <si>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</si>
  <si>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</si>
  <si>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</si>
  <si>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</si>
  <si>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</si>
  <si>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</si>
  <si>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</si>
  <si>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</si>
  <si>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</si>
  <si>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</si>
  <si>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</si>
  <si>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</si>
  <si>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</si>
  <si>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</si>
  <si>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</si>
  <si>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</si>
  <si>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</si>
  <si>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</si>
  <si>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</si>
  <si>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</si>
  <si>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</si>
  <si>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</si>
  <si>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</si>
  <si>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</si>
  <si>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</si>
  <si>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</si>
  <si>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</si>
  <si>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</si>
  <si>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</si>
  <si>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</si>
  <si>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</si>
  <si>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</si>
  <si>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</si>
  <si>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</si>
  <si>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</si>
  <si>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</si>
  <si>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</si>
  <si>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</si>
  <si>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</si>
  <si>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</si>
  <si>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</si>
  <si>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</si>
  <si>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</si>
  <si>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</si>
  <si>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</si>
  <si>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</si>
  <si>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</si>
  <si>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</si>
  <si>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</si>
  <si>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</si>
  <si>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</si>
  <si>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</si>
  <si>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</si>
  <si>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</si>
  <si>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</si>
  <si>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</si>
  <si>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</si>
  <si>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</si>
  <si>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</si>
  <si>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</si>
  <si>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</si>
  <si>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</si>
  <si>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</si>
  <si>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</si>
  <si>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</si>
  <si>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</si>
  <si>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</si>
  <si>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</si>
  <si>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</si>
  <si>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</si>
  <si>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</si>
  <si>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</si>
  <si>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</si>
  <si>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</si>
  <si>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</si>
  <si>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</si>
  <si>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</si>
  <si>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</si>
  <si>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</si>
  <si>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</si>
  <si>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</si>
  <si>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</si>
  <si>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</si>
  <si>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</si>
  <si>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</si>
  <si>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</si>
  <si>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</si>
  <si>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</si>
  <si>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</si>
  <si>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</si>
  <si>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</si>
  <si>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</si>
  <si>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</si>
  <si>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</si>
  <si>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</si>
  <si>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</si>
  <si>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</si>
  <si>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</si>
  <si>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</si>
  <si>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</si>
  <si>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</si>
  <si>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</si>
  <si>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</si>
  <si>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</si>
  <si>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</si>
  <si>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</si>
  <si>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</si>
  <si>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</si>
  <si>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</si>
  <si>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</si>
  <si>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</si>
  <si>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</si>
  <si>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</si>
  <si>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</si>
  <si>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</si>
  <si>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</si>
  <si>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</si>
  <si>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</si>
  <si>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</si>
  <si>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</si>
  <si>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</si>
  <si>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</si>
  <si>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</si>
  <si>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</si>
  <si>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</si>
  <si>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</si>
  <si>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</si>
  <si>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</si>
  <si>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</si>
  <si>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</si>
  <si>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</si>
  <si>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</si>
  <si>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</si>
  <si>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</si>
  <si>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</si>
  <si>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</si>
  <si>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</si>
  <si>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</si>
  <si>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</si>
  <si>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</si>
  <si>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</si>
  <si>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</si>
  <si>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</si>
  <si>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</si>
  <si>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</si>
  <si>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</si>
  <si>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</si>
  <si>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</si>
  <si>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</si>
  <si>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</si>
  <si>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</si>
  <si>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</si>
  <si>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</si>
  <si>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</si>
  <si>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</si>
  <si>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</si>
  <si>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</si>
  <si>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</si>
  <si>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</si>
  <si>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</si>
  <si>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</si>
  <si>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</si>
  <si>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</si>
  <si>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</si>
  <si>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</si>
  <si>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</si>
  <si>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</si>
  <si>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</si>
  <si>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</si>
  <si>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</si>
  <si>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</si>
  <si>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</si>
  <si>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</si>
  <si>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</si>
  <si>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</si>
  <si>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</si>
  <si>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</si>
  <si>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</si>
  <si>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</si>
  <si>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</si>
  <si>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</si>
  <si>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</si>
  <si>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</si>
  <si>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</si>
  <si>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</si>
  <si>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</si>
  <si>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</si>
  <si>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</si>
  <si>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</si>
  <si>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</si>
  <si>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</si>
  <si>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</si>
  <si>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</si>
  <si>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</si>
  <si>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</si>
  <si>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</si>
  <si>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</si>
  <si>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</si>
  <si>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</si>
  <si>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</si>
  <si>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</si>
  <si>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</si>
  <si>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</si>
  <si>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</si>
  <si>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</si>
  <si>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</si>
  <si>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</si>
  <si>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</si>
  <si>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</si>
  <si>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</si>
  <si>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</si>
  <si>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</si>
  <si>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</si>
  <si>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</si>
  <si>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</si>
  <si>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</si>
  <si>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</si>
  <si>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</si>
  <si>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</si>
  <si>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</si>
  <si>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</si>
  <si>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</si>
  <si>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</si>
  <si>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</si>
  <si>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</si>
  <si>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</si>
  <si>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</si>
  <si>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</si>
  <si>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</si>
  <si>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</si>
  <si>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</si>
  <si>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</si>
  <si>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</si>
  <si>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</si>
  <si>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</si>
  <si>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</si>
  <si>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</si>
  <si>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</si>
  <si>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</si>
  <si>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</si>
  <si>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</si>
  <si>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</si>
  <si>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</si>
  <si>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</si>
  <si>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</si>
  <si>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</si>
  <si>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</si>
  <si>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</si>
  <si>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</si>
  <si>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</si>
  <si>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</si>
  <si>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</si>
  <si>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</si>
  <si>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</si>
  <si>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</si>
  <si>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</si>
  <si>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</si>
  <si>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</si>
  <si>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</si>
  <si>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</si>
  <si>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</si>
  <si>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</si>
  <si>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</si>
  <si>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</si>
  <si>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</si>
  <si>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</si>
  <si>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</si>
  <si>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</si>
  <si>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</si>
  <si>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</si>
  <si>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</si>
  <si>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</si>
  <si>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</si>
  <si>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</si>
  <si>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</si>
  <si>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</si>
  <si>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</si>
  <si>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</si>
  <si>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</si>
  <si>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</si>
  <si>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</si>
  <si>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</si>
  <si>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</si>
  <si>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</si>
  <si>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</si>
  <si>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</si>
  <si>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</si>
  <si>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</si>
  <si>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</si>
  <si>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</si>
  <si>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</si>
  <si>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</si>
  <si>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</si>
  <si>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</si>
  <si>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</si>
  <si>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</si>
  <si>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</si>
  <si>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</si>
  <si>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</si>
  <si>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</si>
  <si>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</si>
  <si>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</si>
  <si>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</si>
  <si>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</si>
  <si>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</si>
  <si>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</si>
  <si>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</si>
  <si>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</si>
  <si>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</si>
  <si>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</si>
  <si>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</si>
  <si>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</si>
  <si>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</si>
  <si>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</si>
  <si>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</si>
  <si>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</si>
  <si>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</si>
  <si>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</si>
  <si>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</si>
  <si>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</si>
  <si>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</si>
  <si>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</si>
  <si>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</si>
  <si>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</si>
  <si>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</si>
  <si>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</si>
  <si>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</si>
  <si>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</si>
  <si>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</si>
  <si>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</si>
  <si>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</si>
  <si>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</si>
  <si>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</si>
  <si>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</si>
  <si>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</si>
  <si>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</si>
  <si>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</si>
  <si>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</si>
  <si>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</si>
  <si>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</si>
  <si>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</si>
  <si>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</si>
  <si>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</si>
  <si>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</si>
  <si>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</si>
  <si>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</si>
  <si>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</si>
  <si>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</si>
  <si>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</si>
  <si>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</si>
  <si>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</si>
  <si>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</si>
  <si>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</si>
  <si>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</si>
  <si>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</si>
  <si>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</si>
  <si>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</si>
  <si>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</si>
  <si>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</si>
  <si>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</si>
  <si>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</si>
  <si>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</si>
  <si>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</si>
  <si>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</si>
  <si>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</si>
  <si>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</si>
  <si>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</si>
  <si>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</si>
  <si>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</si>
  <si>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</si>
  <si>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</si>
  <si>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</si>
  <si>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</si>
  <si>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</si>
  <si>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</si>
  <si>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</si>
  <si>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</si>
  <si>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</si>
  <si>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</si>
  <si>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</si>
  <si>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</si>
  <si>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</si>
  <si>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</si>
  <si>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</si>
  <si>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</si>
  <si>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</si>
  <si>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</si>
  <si>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</si>
  <si>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</si>
  <si>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</si>
  <si>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</si>
  <si>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</si>
  <si>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</si>
  <si>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</si>
  <si>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</si>
  <si>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</si>
  <si>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</si>
  <si>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</si>
  <si>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</si>
  <si>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</si>
  <si>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</si>
  <si>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</si>
  <si>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</si>
  <si>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</si>
  <si>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</si>
  <si>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</si>
  <si>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</si>
  <si>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</si>
  <si>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</si>
  <si>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</si>
  <si>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</si>
  <si>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</si>
  <si>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</si>
  <si>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</si>
  <si>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</si>
  <si>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</si>
  <si>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</si>
  <si>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</si>
  <si>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</si>
  <si>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</si>
  <si>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</si>
  <si>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</si>
  <si>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</si>
  <si>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</si>
  <si>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</si>
  <si>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</si>
  <si>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</si>
  <si>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</si>
  <si>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</si>
  <si>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</si>
  <si>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</si>
  <si>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</si>
  <si>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</si>
  <si>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</si>
  <si>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</si>
  <si>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</si>
  <si>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</si>
  <si>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</si>
  <si>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</si>
  <si>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</si>
  <si>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</si>
  <si>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</si>
  <si>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</si>
  <si>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</si>
  <si>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</si>
  <si>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</si>
  <si>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</si>
  <si>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</si>
  <si>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</si>
  <si>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</si>
  <si>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</si>
  <si>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</si>
  <si>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</si>
  <si>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</si>
  <si>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</si>
  <si>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</si>
  <si>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</si>
  <si>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</si>
  <si>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</si>
  <si>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</si>
  <si>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</si>
  <si>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</si>
  <si>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</si>
  <si>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</si>
  <si>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</si>
  <si>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</si>
  <si>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</si>
  <si>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</si>
  <si>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</si>
  <si>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</si>
  <si>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</si>
  <si>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</si>
  <si>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</si>
  <si>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</si>
  <si>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</si>
  <si>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</si>
  <si>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</si>
  <si>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</si>
  <si>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</si>
  <si>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</si>
  <si>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</si>
  <si>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</si>
  <si>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</si>
  <si>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</si>
  <si>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</si>
  <si>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</si>
  <si>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</si>
  <si>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</si>
  <si>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</si>
  <si>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</si>
  <si>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</si>
  <si>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</si>
  <si>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</si>
  <si>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</si>
  <si>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</si>
  <si>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</si>
  <si>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</si>
  <si>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</si>
  <si>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</si>
  <si>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</si>
  <si>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</si>
  <si>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</si>
  <si>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</si>
  <si>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</si>
  <si>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</si>
  <si>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</si>
  <si>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</si>
  <si>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</si>
  <si>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</si>
  <si>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</si>
  <si>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</si>
  <si>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</si>
  <si>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</si>
  <si>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</si>
  <si>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</si>
  <si>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</si>
  <si>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</si>
  <si>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</si>
  <si>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</si>
  <si>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</si>
  <si>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</si>
  <si>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</si>
  <si>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</si>
  <si>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</si>
  <si>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</si>
  <si>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</si>
  <si>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</si>
  <si>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</si>
  <si>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</si>
  <si>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</si>
  <si>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</si>
  <si>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</si>
  <si>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</si>
  <si>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</si>
  <si>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</si>
  <si>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</si>
  <si>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</si>
  <si>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</si>
  <si>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</si>
  <si>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</si>
  <si>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</si>
  <si>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</si>
  <si>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</si>
  <si>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</si>
  <si>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</si>
  <si>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</si>
  <si>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</si>
  <si>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</si>
  <si>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</si>
  <si>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</si>
  <si>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</si>
  <si>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</si>
  <si>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</si>
  <si>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</si>
  <si>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</si>
  <si>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</si>
  <si>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</si>
  <si>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</si>
  <si>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</si>
  <si>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</si>
  <si>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</si>
  <si>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</si>
  <si>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</si>
  <si>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</si>
  <si>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</si>
  <si>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</si>
  <si>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</si>
  <si>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</si>
  <si>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</si>
  <si>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</si>
  <si>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</si>
  <si>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</si>
  <si>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</si>
  <si>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</si>
  <si>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</si>
  <si>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</si>
  <si>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</si>
  <si>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</si>
  <si>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</si>
  <si>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</si>
  <si>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</si>
  <si>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</si>
  <si>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</si>
  <si>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</si>
  <si>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</si>
  <si>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</si>
  <si>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</si>
  <si>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</si>
  <si>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</si>
  <si>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</si>
  <si>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</si>
  <si>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</si>
  <si>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</si>
  <si>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</si>
  <si>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</si>
  <si>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</si>
  <si>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</si>
  <si>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</si>
  <si>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</si>
  <si>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</si>
  <si>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</si>
  <si>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</si>
  <si>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</si>
  <si>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</si>
  <si>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</si>
  <si>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</si>
  <si>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</si>
  <si>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</si>
  <si>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</si>
  <si>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</si>
  <si>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</si>
  <si>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</si>
  <si>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</si>
  <si>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</si>
  <si>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</si>
  <si>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</si>
  <si>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</si>
  <si>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</si>
  <si>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</si>
  <si>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</si>
  <si>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</si>
  <si>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</si>
  <si>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</si>
  <si>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</si>
  <si>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</si>
  <si>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</si>
  <si>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</si>
  <si>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</si>
  <si>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</si>
  <si>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</si>
  <si>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</si>
  <si>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</si>
  <si>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</si>
  <si>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</si>
  <si>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</si>
  <si>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</si>
  <si>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</si>
  <si>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</si>
  <si>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</si>
  <si>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</si>
  <si>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</si>
  <si>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</si>
  <si>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</si>
  <si>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</si>
  <si>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</si>
  <si>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</si>
  <si>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</si>
  <si>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</si>
  <si>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</si>
  <si>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</si>
  <si>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</si>
  <si>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</si>
  <si>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</si>
  <si>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</si>
  <si>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</si>
  <si>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</si>
  <si>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</si>
  <si>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</si>
  <si>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</si>
  <si>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</si>
  <si>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</si>
  <si>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</si>
  <si>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</si>
  <si>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</si>
  <si>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</si>
  <si>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</si>
  <si>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</si>
  <si>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</si>
  <si>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</si>
  <si>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</si>
  <si>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</si>
  <si>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</si>
  <si>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</si>
  <si>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</si>
  <si>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</si>
  <si>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</si>
  <si>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</si>
  <si>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</si>
  <si>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</si>
  <si>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</si>
  <si>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</si>
  <si>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</si>
  <si>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</si>
  <si>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</si>
  <si>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</si>
  <si>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</si>
  <si>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</si>
  <si>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</si>
  <si>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</si>
  <si>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</si>
  <si>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</si>
  <si>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</si>
  <si>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</si>
  <si>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</si>
  <si>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</si>
  <si>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</si>
  <si>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</si>
  <si>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</si>
  <si>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</si>
  <si>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</si>
  <si>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</si>
  <si>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</si>
  <si>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</si>
  <si>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</si>
  <si>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</si>
  <si>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</si>
  <si>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</si>
  <si>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</si>
  <si>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</si>
  <si>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</si>
  <si>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</si>
  <si>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</si>
  <si>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</si>
  <si>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</si>
  <si>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</si>
  <si>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</si>
  <si>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</si>
  <si>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</si>
  <si>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</si>
  <si>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</si>
  <si>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</si>
  <si>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</si>
  <si>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</si>
  <si>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</si>
  <si>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</si>
  <si>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</si>
  <si>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</si>
  <si>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</si>
  <si>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</si>
  <si>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</si>
  <si>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</si>
  <si>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</si>
  <si>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</si>
  <si>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</si>
  <si>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</si>
  <si>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</si>
  <si>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</si>
  <si>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</si>
  <si>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</si>
  <si>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</si>
  <si>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</si>
  <si>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</si>
  <si>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</si>
  <si>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</si>
  <si>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</si>
  <si>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</si>
  <si>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</si>
  <si>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</si>
  <si>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</si>
  <si>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</si>
  <si>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</si>
  <si>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</si>
  <si>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</si>
  <si>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</si>
  <si>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</si>
  <si>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</si>
  <si>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</si>
  <si>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</si>
  <si>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</si>
  <si>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</si>
  <si>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</si>
  <si>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</si>
  <si>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</si>
  <si>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</si>
  <si>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</si>
  <si>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</si>
  <si>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</si>
  <si>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</si>
  <si>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</si>
  <si>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</si>
  <si>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</si>
  <si>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</si>
  <si>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</si>
  <si>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</si>
  <si>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</si>
  <si>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</si>
  <si>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</si>
  <si>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</si>
  <si>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</si>
  <si>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</si>
  <si>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</si>
  <si>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</si>
  <si>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</si>
  <si>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</si>
  <si>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</si>
  <si>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</si>
  <si>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</si>
  <si>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</si>
  <si>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</si>
  <si>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</si>
  <si>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</si>
  <si>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</si>
  <si>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</si>
  <si>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</si>
  <si>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</si>
  <si>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</si>
  <si>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</si>
  <si>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</si>
  <si>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</si>
  <si>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</si>
  <si>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</si>
  <si>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</si>
  <si>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</si>
  <si>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</si>
  <si>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</si>
  <si>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</si>
  <si>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</si>
  <si>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</si>
  <si>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</si>
  <si>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</si>
  <si>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</si>
  <si>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</si>
  <si>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</si>
  <si>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</si>
  <si>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</si>
  <si>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</si>
  <si>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</si>
  <si>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</si>
  <si>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</si>
  <si>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</si>
  <si>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</si>
  <si>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</si>
  <si>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</si>
  <si>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</si>
  <si>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</si>
  <si>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</si>
  <si>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</si>
  <si>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</si>
  <si>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</si>
  <si>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</si>
  <si>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</si>
  <si>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</si>
  <si>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</si>
  <si>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</si>
  <si>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</si>
  <si>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</si>
  <si>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</si>
  <si>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</si>
  <si>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</si>
  <si>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</si>
  <si>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</si>
  <si>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</si>
  <si>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</si>
  <si>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</si>
  <si>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</si>
  <si>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</si>
  <si>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</si>
  <si>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</si>
  <si>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</si>
  <si>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</si>
  <si>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</si>
  <si>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</si>
  <si>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</si>
  <si>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</si>
  <si>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</si>
  <si>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</si>
  <si>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</si>
  <si>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</si>
  <si>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</si>
  <si>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</si>
  <si>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</si>
  <si>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</si>
  <si>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</si>
  <si>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</si>
  <si>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</si>
  <si>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</si>
  <si>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</si>
  <si>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</si>
  <si>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</si>
  <si>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</si>
  <si>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</si>
  <si>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</si>
  <si>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</si>
  <si>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</si>
  <si>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</si>
  <si>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</si>
  <si>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</si>
  <si>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</si>
  <si>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</si>
  <si>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</si>
  <si>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</si>
  <si>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</si>
  <si>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</si>
  <si>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</si>
  <si>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</si>
  <si>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</si>
  <si>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</si>
  <si>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</si>
  <si>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</si>
  <si>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</si>
  <si>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</si>
  <si>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</si>
  <si>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</si>
  <si>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</si>
  <si>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</si>
  <si>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</si>
  <si>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</si>
  <si>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</si>
  <si>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</si>
  <si>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</si>
  <si>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</si>
  <si>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</si>
  <si>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</si>
  <si>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</si>
  <si>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</si>
  <si>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</si>
  <si>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</si>
  <si>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</si>
  <si>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</si>
  <si>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</si>
  <si>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</si>
  <si>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</si>
  <si>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</si>
  <si>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</si>
  <si>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</si>
  <si>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</si>
  <si>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</si>
  <si>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</si>
  <si>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</si>
  <si>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</si>
  <si>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</si>
  <si>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</si>
  <si>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</si>
  <si>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</si>
  <si>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</si>
  <si>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</si>
  <si>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</si>
  <si>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</si>
  <si>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</si>
  <si>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</si>
  <si>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</si>
  <si>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</si>
  <si>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</si>
  <si>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</si>
  <si>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</si>
  <si>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</si>
  <si>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</si>
  <si>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</si>
  <si>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</si>
  <si>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</si>
  <si>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</si>
  <si>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</si>
  <si>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</si>
  <si>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</si>
  <si>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</si>
  <si>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</si>
  <si>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</si>
  <si>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</si>
  <si>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</si>
  <si>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</si>
  <si>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</si>
  <si>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</si>
  <si>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</si>
  <si>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</si>
  <si>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</si>
  <si>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</si>
  <si>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</si>
  <si>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</si>
  <si>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</si>
  <si>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</si>
  <si>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</si>
  <si>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</si>
  <si>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</si>
  <si>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</si>
  <si>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</si>
  <si>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</si>
  <si>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</si>
  <si>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</si>
  <si>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</si>
  <si>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</si>
  <si>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</si>
  <si>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</si>
  <si>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</si>
  <si>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</si>
  <si>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</si>
  <si>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</si>
  <si>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</si>
  <si>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</si>
  <si>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</si>
  <si>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</si>
  <si>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</si>
  <si>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</si>
  <si>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</si>
  <si>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</si>
  <si>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</si>
  <si>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</si>
  <si>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</si>
  <si>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</si>
  <si>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</si>
  <si>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</si>
  <si>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</si>
  <si>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</si>
  <si>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</si>
  <si>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</si>
  <si>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</si>
  <si>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</si>
  <si>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</si>
  <si>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</si>
  <si>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</si>
  <si>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</si>
  <si>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</si>
  <si>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</si>
  <si>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</si>
  <si>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</si>
  <si>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</si>
  <si>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</si>
  <si>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</si>
  <si>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</si>
  <si>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</si>
  <si>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</si>
  <si>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</si>
  <si>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</si>
  <si>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</si>
  <si>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</si>
  <si>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</si>
  <si>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</si>
  <si>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</si>
  <si>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</si>
  <si>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</si>
  <si>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</si>
  <si>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</si>
  <si>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</si>
  <si>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</si>
  <si>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</si>
  <si>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</si>
  <si>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</si>
  <si>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</si>
  <si>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</si>
  <si>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</si>
  <si>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</si>
  <si>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</si>
  <si>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</si>
  <si>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</si>
  <si>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</si>
  <si>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</si>
  <si>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</si>
  <si>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</si>
  <si>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</si>
  <si>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</si>
  <si>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</si>
  <si>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</si>
  <si>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</si>
  <si>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</si>
  <si>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</si>
  <si>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</si>
  <si>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</si>
  <si>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</si>
  <si>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</si>
  <si>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</si>
  <si>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</si>
  <si>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</si>
  <si>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</si>
  <si>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</si>
  <si>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</si>
  <si>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</si>
  <si>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</si>
  <si>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</si>
  <si>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</si>
  <si>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</si>
  <si>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</si>
  <si>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</si>
  <si>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</si>
  <si>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</si>
  <si>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</si>
  <si>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</si>
  <si>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</si>
  <si>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</si>
  <si>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</si>
  <si>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</si>
  <si>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</si>
  <si>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</si>
  <si>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</si>
  <si>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</si>
  <si>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</si>
  <si>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</si>
  <si>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</si>
  <si>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</si>
  <si>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</si>
  <si>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</si>
  <si>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</si>
  <si>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</si>
  <si>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</si>
  <si>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</si>
  <si>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</si>
  <si>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</si>
  <si>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</si>
  <si>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</si>
  <si>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</si>
  <si>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</si>
  <si>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</si>
  <si>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</si>
  <si>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</si>
  <si>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</si>
  <si>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</si>
  <si>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</si>
  <si>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</si>
  <si>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</si>
  <si>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</si>
  <si>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</si>
  <si>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</si>
  <si>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</si>
  <si>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</si>
  <si>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</si>
  <si>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</si>
  <si>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</si>
  <si>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</si>
  <si>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</si>
  <si>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</si>
  <si>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</si>
  <si>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</si>
  <si>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</si>
  <si>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</si>
  <si>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</si>
  <si>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</si>
  <si>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</si>
  <si>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</si>
  <si>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</si>
  <si>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</si>
  <si>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</si>
  <si>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</si>
  <si>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</si>
  <si>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</si>
  <si>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</si>
  <si>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</si>
  <si>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</si>
  <si>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</si>
  <si>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</si>
  <si>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</si>
  <si>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</si>
  <si>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</si>
  <si>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</si>
  <si>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</si>
  <si>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</si>
  <si>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</si>
  <si>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</si>
  <si>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</si>
  <si>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</si>
  <si>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</si>
  <si>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</si>
  <si>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</si>
  <si>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</si>
  <si>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</si>
  <si>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</si>
  <si>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</si>
  <si>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</si>
  <si>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</si>
  <si>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</si>
  <si>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</si>
  <si>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</si>
  <si>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</si>
  <si>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</si>
  <si>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</si>
  <si>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</si>
  <si>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</si>
  <si>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</si>
  <si>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</si>
  <si>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</si>
  <si>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</si>
  <si>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</si>
  <si>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</si>
  <si>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</si>
  <si>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</si>
  <si>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</si>
  <si>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</si>
  <si>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</si>
  <si>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</si>
  <si>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</si>
  <si>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</si>
  <si>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</si>
  <si>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</si>
  <si>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</si>
  <si>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</si>
  <si>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</si>
  <si>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</si>
  <si>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</si>
  <si>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</si>
  <si>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</si>
  <si>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</si>
  <si>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</si>
  <si>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</si>
  <si>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</si>
  <si>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</si>
  <si>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</si>
  <si>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</si>
  <si>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</si>
  <si>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</si>
  <si>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</si>
  <si>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</si>
  <si>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</si>
  <si>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</si>
  <si>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</si>
  <si>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</si>
  <si>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</si>
  <si>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</si>
  <si>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</si>
  <si>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</si>
  <si>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</si>
  <si>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</si>
  <si>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</si>
  <si>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</si>
  <si>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</si>
  <si>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</si>
  <si>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</si>
  <si>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</si>
  <si>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</si>
  <si>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</si>
  <si>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</si>
  <si>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</si>
  <si>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</si>
  <si>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</si>
  <si>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</si>
  <si>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</si>
  <si>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</si>
  <si>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</si>
  <si>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</si>
  <si>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</si>
  <si>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</si>
  <si>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</si>
  <si>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</si>
  <si>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</si>
  <si>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</si>
  <si>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</si>
  <si>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</si>
  <si>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</si>
  <si>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</si>
  <si>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</si>
  <si>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</si>
  <si>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</si>
  <si>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</si>
  <si>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</si>
  <si>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</si>
  <si>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</si>
  <si>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</si>
  <si>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</si>
  <si>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</si>
  <si>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</si>
  <si>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</si>
  <si>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</si>
  <si>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</si>
  <si>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</si>
  <si>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</si>
  <si>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</si>
  <si>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</si>
  <si>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</si>
  <si>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</si>
  <si>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</si>
  <si>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</si>
  <si>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</si>
  <si>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</si>
  <si>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</si>
  <si>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</si>
  <si>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</si>
  <si>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</si>
  <si>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</si>
  <si>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</si>
  <si>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</si>
  <si>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</si>
  <si>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</si>
  <si>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</si>
  <si>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</si>
  <si>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</si>
  <si>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</si>
  <si>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</si>
  <si>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</si>
  <si>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</si>
  <si>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</si>
  <si>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</si>
  <si>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</si>
  <si>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</si>
  <si>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</si>
  <si>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</si>
  <si>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</si>
  <si>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</si>
  <si>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</si>
  <si>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</si>
  <si>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</si>
  <si>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</si>
  <si>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</si>
  <si>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</si>
  <si>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</si>
  <si>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</si>
  <si>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</si>
  <si>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</si>
  <si>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</si>
  <si>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</si>
  <si>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</si>
  <si>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</si>
  <si>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</si>
  <si>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</si>
  <si>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</si>
  <si>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</si>
  <si>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</si>
  <si>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</si>
  <si>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</si>
  <si>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</si>
  <si>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</si>
  <si>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</si>
  <si>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</si>
  <si>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</si>
  <si>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</si>
  <si>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</si>
  <si>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</si>
  <si>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</si>
  <si>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</si>
  <si>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</si>
  <si>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</si>
  <si>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</si>
  <si>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</si>
  <si>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</si>
  <si>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</si>
  <si>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</si>
  <si>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</si>
  <si>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</si>
  <si>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</si>
  <si>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</si>
  <si>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</si>
  <si>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</si>
  <si>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</si>
  <si>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</si>
  <si>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</si>
  <si>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</si>
  <si>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</si>
  <si>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</si>
  <si>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</si>
  <si>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</si>
  <si>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</si>
  <si>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</si>
  <si>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</si>
  <si>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</si>
  <si>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</si>
  <si>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</si>
  <si>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</si>
  <si>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</si>
  <si>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</si>
  <si>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</si>
  <si>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</si>
  <si>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</si>
  <si>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</si>
  <si>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</si>
  <si>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</si>
  <si>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</si>
  <si>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</si>
  <si>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</si>
  <si>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</si>
  <si>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</si>
  <si>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</si>
  <si>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</si>
  <si>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</si>
  <si>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</si>
  <si>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</si>
  <si>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</si>
  <si>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</si>
  <si>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</si>
  <si>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</si>
  <si>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</si>
  <si>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</si>
  <si>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</si>
  <si>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</si>
  <si>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</si>
  <si>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</si>
  <si>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</si>
  <si>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</si>
  <si>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</si>
  <si>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</si>
  <si>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</si>
  <si>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</si>
  <si>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</si>
  <si>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</si>
  <si>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</si>
  <si>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</si>
  <si>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</si>
  <si>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</si>
  <si>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</si>
  <si>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</si>
  <si>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</si>
  <si>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</si>
  <si>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</si>
  <si>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</si>
  <si>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</si>
  <si>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</si>
  <si>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</si>
  <si>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</si>
  <si>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</si>
  <si>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</si>
  <si>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</si>
  <si>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</si>
  <si>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</si>
  <si>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</si>
  <si>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</si>
  <si>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</si>
  <si>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</si>
  <si>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</si>
  <si>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</si>
  <si>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</si>
  <si>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</si>
  <si>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</si>
  <si>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</si>
  <si>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</si>
  <si>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</si>
  <si>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</si>
  <si>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</si>
  <si>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</si>
  <si>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</si>
  <si>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</si>
  <si>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</si>
  <si>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</si>
  <si>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</si>
  <si>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</si>
  <si>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</si>
  <si>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</si>
  <si>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</si>
  <si>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</si>
  <si>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</si>
  <si>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</si>
  <si>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</si>
  <si>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</si>
  <si>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</si>
  <si>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</si>
  <si>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</si>
  <si>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</si>
  <si>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</si>
  <si>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</si>
  <si>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</si>
  <si>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</si>
  <si>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</si>
  <si>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</si>
  <si>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</si>
  <si>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</si>
  <si>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</si>
  <si>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</si>
  <si>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</si>
  <si>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</si>
  <si>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</si>
  <si>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</si>
  <si>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</si>
  <si>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</si>
  <si>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</si>
  <si>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</si>
  <si>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</si>
  <si>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</si>
  <si>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</si>
  <si>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</si>
  <si>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</si>
  <si>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</si>
  <si>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</si>
  <si>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</si>
  <si>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</si>
  <si>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</si>
  <si>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</si>
  <si>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</si>
  <si>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</si>
  <si>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</si>
  <si>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</si>
  <si>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</si>
  <si>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</si>
  <si>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</si>
  <si>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</si>
  <si>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</si>
  <si>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</si>
  <si>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</si>
  <si>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</si>
  <si>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</si>
  <si>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</si>
  <si>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</si>
  <si>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</si>
  <si>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</si>
  <si>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</si>
  <si>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</si>
  <si>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</si>
  <si>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</si>
  <si>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</si>
  <si>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</si>
  <si>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</si>
  <si>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</si>
  <si>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</si>
  <si>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</si>
  <si>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</si>
  <si>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</si>
  <si>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</si>
  <si>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</si>
  <si>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</si>
  <si>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</si>
  <si>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</si>
  <si>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</si>
  <si>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</si>
  <si>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</si>
  <si>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</si>
  <si>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</si>
  <si>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</si>
  <si>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</si>
  <si>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</si>
  <si>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</si>
  <si>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</si>
  <si>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</si>
  <si>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</si>
  <si>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</si>
  <si>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</si>
  <si>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</si>
  <si>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</si>
  <si>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</si>
  <si>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</si>
  <si>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</si>
  <si>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</si>
  <si>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</si>
  <si>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</si>
  <si>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</si>
  <si>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</si>
  <si>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</si>
  <si>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</si>
  <si>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</si>
  <si>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</si>
  <si>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</si>
  <si>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</si>
  <si>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</si>
  <si>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</si>
  <si>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</si>
  <si>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</si>
  <si>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</si>
  <si>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</si>
  <si>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</si>
  <si>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</si>
  <si>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</si>
  <si>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</si>
  <si>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</si>
  <si>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</si>
  <si>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</si>
  <si>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</si>
  <si>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</si>
  <si>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</si>
  <si>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</si>
  <si>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</si>
  <si>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</si>
  <si>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</si>
  <si>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</si>
  <si>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</si>
  <si>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</si>
  <si>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</si>
  <si>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</si>
  <si>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</si>
  <si>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</si>
  <si>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</si>
  <si>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</si>
  <si>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</si>
  <si>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</si>
  <si>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</si>
  <si>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</si>
  <si>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</si>
  <si>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</si>
  <si>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</si>
  <si>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</si>
  <si>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</si>
  <si>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</si>
  <si>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</si>
  <si>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</si>
  <si>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</si>
  <si>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</si>
  <si>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</si>
  <si>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</si>
  <si>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</si>
  <si>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</si>
  <si>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</si>
  <si>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</si>
  <si>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</si>
  <si>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</si>
  <si>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</si>
  <si>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</si>
  <si>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</si>
  <si>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</si>
  <si>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</si>
  <si>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</si>
  <si>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</si>
  <si>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</si>
  <si>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</si>
  <si>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</si>
  <si>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</si>
  <si>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</si>
  <si>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</si>
  <si>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</si>
  <si>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</si>
  <si>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</si>
  <si>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</si>
  <si>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</si>
  <si>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</si>
  <si>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</si>
  <si>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</si>
  <si>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</si>
  <si>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</si>
  <si>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</si>
  <si>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</si>
  <si>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</si>
  <si>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</si>
  <si>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</si>
  <si>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</si>
  <si>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</si>
  <si>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</si>
  <si>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</si>
  <si>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</si>
  <si>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</si>
  <si>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</si>
  <si>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</si>
  <si>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</si>
  <si>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</si>
  <si>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</si>
  <si>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</si>
  <si>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</si>
  <si>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</si>
  <si>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</si>
  <si>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</si>
  <si>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</si>
  <si>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</si>
  <si>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</si>
  <si>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</si>
  <si>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</si>
  <si>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</si>
  <si>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</si>
  <si>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</si>
  <si>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</si>
  <si>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</si>
  <si>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</si>
  <si>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</si>
  <si>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</si>
  <si>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</si>
  <si>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</si>
  <si>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</si>
  <si>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</si>
  <si>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</si>
  <si>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</si>
  <si>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</si>
  <si>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</si>
  <si>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</si>
  <si>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</si>
  <si>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</si>
  <si>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</si>
  <si>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</si>
  <si>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</si>
  <si>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</si>
  <si>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</si>
  <si>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</si>
  <si>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</si>
  <si>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</si>
  <si>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</si>
  <si>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</si>
  <si>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</si>
  <si>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</si>
  <si>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</si>
  <si>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</si>
  <si>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</si>
  <si>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</si>
  <si>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</si>
  <si>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</si>
  <si>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</si>
  <si>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</si>
  <si>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</si>
  <si>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</si>
  <si>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</si>
  <si>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</si>
  <si>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</si>
  <si>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</si>
  <si>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</si>
  <si>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</si>
  <si>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</si>
  <si>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</si>
  <si>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</si>
  <si>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</si>
  <si>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</si>
  <si>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</si>
  <si>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</si>
  <si>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</si>
  <si>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</si>
  <si>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</si>
  <si>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</si>
  <si>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</si>
  <si>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</si>
  <si>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</si>
  <si>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</si>
  <si>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</si>
  <si>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</si>
  <si>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</si>
  <si>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</si>
  <si>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</si>
  <si>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</si>
  <si>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</si>
  <si>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</si>
  <si>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</si>
  <si>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</si>
  <si>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</si>
  <si>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</si>
  <si>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</si>
  <si>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</si>
  <si>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</si>
  <si>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</si>
  <si>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</si>
  <si>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</si>
  <si>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</si>
  <si>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</si>
  <si>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</si>
  <si>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</si>
  <si>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</si>
  <si>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</si>
  <si>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</si>
  <si>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</si>
  <si>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</si>
  <si>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</si>
  <si>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</si>
  <si>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</si>
  <si>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</si>
  <si>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</si>
  <si>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</si>
  <si>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</si>
  <si>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</si>
  <si>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</si>
  <si>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</si>
  <si>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</si>
  <si>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</si>
  <si>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</si>
  <si>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</si>
  <si>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</si>
  <si>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</si>
  <si>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</si>
  <si>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</si>
  <si>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</si>
  <si>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</si>
  <si>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</si>
  <si>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</si>
  <si>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</si>
  <si>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</si>
  <si>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</si>
  <si>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</si>
  <si>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</si>
  <si>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</si>
  <si>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</si>
  <si>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</si>
  <si>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</si>
  <si>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</si>
  <si>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</si>
  <si>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</si>
  <si>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</si>
  <si>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</si>
  <si>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</si>
  <si>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</si>
  <si>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</si>
  <si>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</si>
  <si>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</si>
  <si>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</si>
  <si>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</si>
  <si>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</si>
  <si>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</si>
  <si>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</si>
  <si>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</si>
  <si>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</si>
  <si>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</si>
  <si>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</si>
  <si>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</si>
  <si>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</si>
  <si>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</si>
  <si>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</si>
  <si>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</si>
  <si>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</si>
  <si>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</si>
  <si>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</si>
  <si>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</si>
  <si>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</si>
  <si>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</si>
  <si>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</si>
  <si>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</si>
  <si>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</si>
  <si>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</si>
  <si>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</si>
  <si>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</si>
  <si>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</si>
  <si>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</si>
  <si>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</si>
  <si>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</si>
  <si>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</si>
  <si>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</si>
  <si>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</si>
  <si>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</si>
  <si>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</si>
  <si>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</si>
  <si>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</si>
  <si>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</si>
  <si>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</si>
  <si>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</si>
  <si>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</si>
  <si>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</si>
  <si>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</si>
  <si>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</si>
  <si>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</si>
  <si>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</si>
  <si>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</si>
  <si>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</si>
  <si>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</si>
  <si>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</si>
  <si>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</si>
  <si>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</si>
  <si>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</si>
  <si>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</si>
  <si>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</si>
  <si>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</si>
  <si>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</si>
  <si>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</si>
  <si>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</si>
  <si>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</si>
  <si>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</si>
  <si>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</si>
  <si>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</si>
  <si>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</si>
  <si>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</si>
  <si>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</si>
  <si>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</si>
  <si>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</si>
  <si>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</si>
  <si>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</si>
  <si>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</si>
  <si>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</si>
  <si>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</si>
  <si>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</si>
  <si>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</si>
  <si>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</si>
  <si>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</si>
  <si>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</si>
  <si>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</si>
  <si>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</si>
  <si>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</si>
  <si>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</si>
  <si>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</si>
  <si>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</si>
  <si>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</si>
  <si>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</si>
  <si>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</si>
  <si>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</si>
  <si>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</si>
  <si>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</si>
  <si>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</si>
  <si>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</si>
  <si>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</si>
  <si>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</si>
  <si>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</si>
  <si>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</si>
  <si>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</si>
  <si>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</si>
  <si>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</si>
  <si>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</si>
  <si>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</si>
  <si>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</si>
  <si>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</si>
  <si>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</si>
  <si>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</si>
  <si>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</si>
  <si>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</si>
  <si>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</si>
  <si>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</si>
  <si>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</si>
  <si>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</si>
  <si>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</si>
  <si>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</si>
  <si>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</si>
  <si>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</si>
  <si>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</si>
  <si>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</si>
  <si>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</si>
  <si>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</si>
  <si>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</si>
  <si>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</si>
  <si>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</si>
  <si>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</si>
  <si>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</si>
  <si>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</si>
  <si>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</si>
  <si>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</si>
  <si>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</si>
  <si>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</si>
  <si>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</si>
  <si>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</si>
  <si>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</si>
  <si>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</si>
  <si>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</si>
  <si>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</si>
  <si>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</si>
  <si>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</si>
  <si>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</si>
  <si>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</si>
  <si>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</si>
  <si>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</si>
  <si>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</si>
  <si>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</si>
  <si>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</si>
  <si>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</si>
  <si>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</si>
  <si>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</si>
  <si>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</si>
  <si>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</si>
  <si>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</si>
  <si>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</si>
  <si>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</si>
  <si>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</si>
  <si>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</si>
  <si>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</si>
  <si>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</si>
  <si>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</si>
  <si>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</si>
  <si>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</si>
  <si>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</si>
  <si>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</si>
  <si>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</si>
  <si>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</si>
  <si>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</si>
  <si>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</si>
  <si>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</si>
  <si>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</si>
  <si>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</si>
  <si>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</si>
  <si>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</si>
  <si>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</si>
  <si>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</si>
  <si>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</si>
  <si>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</si>
  <si>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</si>
  <si>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</si>
  <si>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</si>
  <si>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</si>
  <si>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</si>
  <si>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</si>
  <si>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</si>
  <si>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</si>
  <si>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</si>
  <si>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</si>
  <si>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</si>
  <si>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</si>
  <si>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</si>
  <si>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</si>
  <si>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</si>
  <si>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</si>
  <si>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</si>
  <si>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</si>
  <si>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</si>
  <si>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</si>
  <si>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</si>
  <si>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</si>
  <si>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</si>
  <si>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</si>
  <si>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</si>
  <si>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</si>
  <si>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</si>
  <si>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</si>
  <si>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</si>
  <si>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</si>
  <si>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</si>
  <si>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</si>
  <si>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</si>
  <si>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</si>
  <si>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</si>
  <si>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</si>
  <si>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</si>
  <si>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</si>
  <si>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</si>
  <si>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</si>
  <si>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</si>
  <si>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</si>
  <si>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</si>
  <si>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</si>
  <si>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</si>
  <si>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</si>
  <si>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</si>
  <si>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</si>
  <si>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</si>
  <si>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</si>
  <si>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</si>
  <si>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</si>
  <si>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</si>
  <si>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</si>
  <si>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</si>
  <si>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</si>
  <si>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</si>
  <si>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</si>
  <si>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</si>
  <si>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</si>
  <si>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</si>
  <si>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</si>
  <si>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</si>
  <si>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</si>
  <si>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</si>
  <si>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</si>
  <si>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</si>
  <si>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</si>
  <si>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</si>
  <si>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</si>
  <si>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</si>
  <si>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</si>
  <si>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</si>
  <si>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</si>
  <si>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</si>
  <si>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</si>
  <si>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</si>
  <si>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</si>
  <si>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</si>
  <si>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</si>
  <si>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</si>
  <si>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</si>
  <si>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</si>
  <si>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</si>
  <si>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</si>
  <si>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</si>
  <si>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</si>
  <si>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</si>
  <si>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</si>
  <si>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</si>
  <si>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</si>
  <si>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</si>
  <si>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</si>
  <si>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</si>
  <si>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</si>
  <si>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</si>
  <si>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</si>
  <si>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</si>
  <si>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</si>
  <si>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</si>
  <si>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</si>
  <si>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</si>
  <si>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</si>
  <si>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</si>
  <si>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</si>
  <si>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</si>
  <si>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</si>
  <si>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</si>
  <si>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</si>
  <si>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</si>
  <si>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</si>
  <si>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</si>
  <si>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</si>
  <si>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</si>
  <si>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</si>
  <si>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</si>
  <si>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</si>
  <si>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</si>
  <si>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</si>
  <si>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</si>
  <si>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</si>
  <si>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</si>
  <si>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</si>
  <si>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</si>
  <si>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</si>
  <si>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</si>
  <si>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</si>
  <si>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</si>
  <si>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</si>
  <si>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</si>
  <si>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</si>
  <si>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</si>
  <si>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</si>
  <si>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</si>
  <si>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</si>
  <si>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</si>
  <si>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</si>
  <si>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</si>
  <si>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</si>
  <si>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</si>
  <si>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</si>
  <si>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</si>
  <si>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</si>
  <si>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</si>
  <si>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</si>
  <si>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</si>
  <si>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</si>
  <si>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</si>
  <si>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</si>
  <si>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</si>
  <si>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</si>
  <si>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</si>
  <si>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</si>
  <si>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</si>
  <si>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</si>
  <si>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</si>
  <si>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</si>
  <si>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</si>
  <si>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</si>
  <si>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</si>
  <si>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</si>
  <si>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</si>
  <si>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</si>
  <si>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</si>
  <si>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</si>
  <si>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</si>
  <si>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</si>
  <si>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</si>
  <si>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</si>
  <si>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</si>
  <si>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</si>
  <si>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</si>
  <si>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</si>
  <si>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</si>
  <si>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</si>
  <si>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</si>
  <si>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</si>
  <si>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</si>
  <si>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</si>
  <si>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</si>
  <si>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</si>
  <si>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</si>
  <si>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</si>
  <si>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</si>
  <si>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</si>
  <si>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</si>
  <si>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</si>
  <si>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</si>
  <si>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</si>
  <si>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</si>
  <si>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</si>
  <si>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</si>
  <si>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</si>
  <si>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</si>
  <si>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</si>
  <si>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</si>
  <si>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</si>
  <si>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</si>
  <si>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</si>
  <si>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</si>
  <si>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</si>
  <si>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</si>
  <si>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</si>
  <si>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</si>
  <si>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</si>
  <si>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</si>
  <si>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</si>
  <si>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</si>
  <si>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</si>
  <si>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</si>
  <si>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</si>
  <si>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</si>
  <si>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</si>
  <si>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</si>
  <si>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</si>
  <si>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</si>
  <si>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</si>
  <si>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</si>
  <si>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</si>
  <si>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</si>
  <si>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</si>
  <si>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</si>
  <si>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</si>
  <si>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</si>
  <si>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</si>
  <si>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</si>
  <si>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</si>
  <si>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</si>
  <si>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</si>
  <si>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</si>
  <si>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</si>
  <si>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</si>
  <si>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</si>
  <si>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</si>
  <si>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</si>
  <si>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</si>
  <si>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</si>
  <si>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</si>
  <si>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</si>
  <si>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</si>
  <si>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</si>
  <si>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</si>
  <si>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</si>
  <si>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</si>
  <si>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</si>
  <si>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</si>
  <si>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</si>
  <si>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</si>
  <si>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</si>
  <si>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</si>
  <si>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</si>
  <si>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</si>
  <si>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</si>
  <si>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</si>
  <si>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</si>
  <si>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</si>
  <si>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</si>
  <si>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</si>
  <si>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</si>
  <si>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</si>
  <si>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</si>
  <si>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</si>
  <si>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</si>
  <si>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</si>
  <si>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</si>
  <si>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</si>
  <si>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</si>
  <si>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</si>
  <si>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</si>
  <si>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</si>
  <si>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</si>
  <si>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</si>
  <si>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</si>
  <si>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</si>
  <si>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</si>
  <si>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</si>
  <si>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</si>
  <si>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</si>
  <si>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</si>
  <si>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</si>
  <si>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</si>
  <si>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</si>
  <si>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</si>
  <si>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</si>
  <si>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</si>
  <si>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</si>
  <si>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</si>
  <si>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</si>
  <si>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</si>
  <si>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</si>
  <si>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</si>
  <si>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</si>
  <si>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</si>
  <si>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</si>
  <si>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</si>
  <si>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</si>
  <si>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</si>
  <si>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</si>
  <si>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</si>
  <si>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</si>
  <si>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</si>
  <si>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</si>
  <si>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</si>
  <si>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</si>
  <si>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</si>
  <si>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</si>
  <si>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</si>
  <si>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</si>
  <si>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</si>
  <si>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</si>
  <si>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</si>
  <si>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</si>
  <si>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</si>
  <si>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</si>
  <si>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</si>
  <si>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</si>
  <si>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</si>
  <si>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</si>
  <si>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</si>
  <si>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</si>
  <si>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</si>
  <si>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</si>
  <si>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</si>
  <si>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</si>
  <si>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</si>
  <si>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</si>
  <si>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</si>
  <si>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</si>
  <si>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</si>
  <si>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</si>
  <si>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</si>
  <si>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</si>
  <si>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</si>
  <si>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</si>
  <si>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</si>
  <si>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</si>
  <si>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</si>
  <si>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</si>
  <si>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</si>
  <si>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</si>
  <si>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</si>
  <si>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</si>
  <si>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</si>
  <si>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</si>
  <si>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</si>
  <si>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</si>
  <si>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</si>
  <si>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</si>
  <si>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</si>
  <si>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</si>
  <si>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</si>
  <si>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</si>
  <si>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</si>
  <si>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</si>
  <si>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</si>
  <si>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</si>
  <si>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</si>
  <si>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</si>
  <si>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</si>
  <si>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</si>
  <si>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</si>
  <si>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</si>
  <si>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</si>
  <si>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</si>
  <si>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</si>
  <si>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</si>
  <si>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</si>
  <si>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</si>
  <si>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</si>
  <si>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</si>
  <si>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</si>
  <si>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</si>
  <si>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</si>
  <si>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</si>
  <si>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</si>
  <si>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</si>
  <si>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</si>
  <si>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</si>
  <si>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</si>
  <si>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</si>
  <si>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</si>
  <si>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</si>
  <si>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</si>
  <si>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</si>
  <si>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</si>
  <si>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</si>
  <si>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</si>
  <si>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</si>
  <si>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</si>
  <si>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</si>
  <si>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</si>
  <si>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</si>
  <si>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</si>
  <si>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</si>
  <si>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</si>
  <si>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</si>
  <si>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</si>
  <si>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</si>
  <si>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</si>
  <si>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</si>
  <si>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</si>
  <si>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</si>
  <si>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</si>
  <si>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</si>
  <si>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</si>
  <si>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</si>
  <si>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</si>
  <si>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</si>
  <si>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</si>
  <si>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</si>
  <si>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</si>
  <si>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</si>
  <si>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</si>
  <si>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</si>
  <si>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</si>
  <si>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</si>
  <si>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</si>
  <si>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</si>
  <si>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</si>
  <si>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</si>
  <si>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</si>
  <si>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</si>
  <si>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</si>
  <si>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</si>
  <si>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</si>
  <si>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</si>
  <si>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</si>
  <si>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</si>
  <si>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</si>
  <si>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</si>
  <si>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</si>
  <si>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</si>
  <si>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</si>
  <si>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</si>
  <si>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</si>
  <si>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</si>
  <si>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</si>
  <si>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</si>
  <si>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</si>
  <si>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</si>
  <si>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</si>
  <si>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</si>
  <si>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</si>
  <si>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</si>
  <si>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</si>
  <si>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</si>
  <si>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</si>
  <si>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</si>
  <si>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</si>
  <si>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</si>
  <si>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</si>
  <si>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</si>
  <si>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</si>
  <si>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</si>
  <si>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</si>
  <si>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</si>
  <si>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</si>
  <si>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</si>
  <si>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</si>
  <si>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</si>
  <si>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</si>
  <si>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</si>
  <si>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</si>
  <si>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</si>
  <si>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</si>
  <si>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</si>
  <si>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</si>
  <si>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</si>
  <si>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</si>
  <si>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</si>
  <si>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</si>
  <si>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</si>
  <si>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</si>
  <si>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</si>
  <si>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</si>
  <si>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</si>
  <si>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</si>
  <si>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</si>
  <si>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</si>
  <si>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</si>
  <si>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</si>
  <si>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</si>
  <si>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</si>
  <si>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</si>
  <si>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</si>
  <si>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</si>
  <si>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</si>
  <si>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</si>
  <si>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</si>
  <si>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</si>
  <si>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</si>
  <si>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</si>
  <si>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</si>
  <si>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</si>
  <si>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</si>
  <si>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</si>
  <si>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</si>
  <si>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</si>
  <si>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</si>
  <si>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</si>
  <si>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</si>
  <si>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</si>
  <si>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</si>
  <si>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</si>
  <si>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</si>
  <si>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</si>
  <si>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</si>
  <si>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</si>
  <si>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</si>
  <si>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</si>
  <si>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</si>
  <si>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</si>
  <si>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</si>
  <si>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</si>
  <si>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</si>
  <si>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</si>
  <si>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</si>
  <si>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</si>
  <si>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</si>
  <si>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</si>
  <si>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</si>
  <si>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</si>
  <si>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</si>
  <si>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</si>
  <si>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</si>
  <si>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</si>
  <si>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</si>
  <si>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</si>
  <si>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</si>
  <si>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</si>
  <si>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</si>
  <si>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</si>
  <si>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</si>
  <si>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</si>
  <si>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</si>
  <si>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</si>
  <si>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</si>
  <si>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</si>
  <si>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</si>
  <si>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</si>
  <si>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</si>
  <si>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</si>
  <si>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</si>
  <si>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</si>
  <si>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</si>
  <si>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</si>
  <si>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</si>
  <si>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</si>
  <si>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</si>
  <si>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</si>
  <si>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</si>
  <si>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</si>
  <si>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</si>
  <si>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</si>
  <si>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</si>
  <si>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</si>
  <si>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</si>
  <si>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</si>
  <si>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</si>
  <si>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</si>
  <si>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</si>
  <si>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</si>
  <si>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</si>
  <si>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</si>
  <si>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</si>
  <si>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</si>
  <si>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</si>
  <si>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</si>
  <si>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</si>
  <si>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</si>
  <si>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</si>
  <si>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</si>
  <si>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</si>
  <si>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</si>
  <si>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</si>
  <si>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</si>
  <si>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</si>
  <si>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</si>
  <si>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</si>
  <si>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</si>
  <si>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</si>
  <si>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</si>
  <si>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</si>
  <si>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</si>
  <si>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</si>
  <si>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</si>
  <si>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</si>
  <si>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</si>
  <si>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</si>
  <si>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</si>
  <si>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</si>
  <si>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</si>
  <si>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</si>
  <si>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</si>
  <si>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</si>
  <si>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</si>
  <si>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</si>
  <si>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</si>
  <si>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</si>
  <si>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</si>
  <si>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</si>
  <si>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</si>
  <si>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</si>
  <si>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</si>
  <si>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</si>
  <si>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</si>
  <si>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</si>
  <si>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</si>
  <si>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</si>
  <si>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</si>
  <si>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</si>
  <si>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</si>
  <si>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</si>
  <si>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</si>
  <si>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</si>
  <si>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</si>
  <si>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</si>
  <si>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</si>
  <si>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</si>
  <si>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</si>
  <si>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</si>
  <si>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</si>
  <si>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</si>
  <si>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</si>
  <si>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</si>
  <si>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</si>
  <si>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</si>
  <si>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</si>
  <si>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</si>
  <si>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</si>
  <si>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</si>
  <si>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</si>
  <si>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</si>
  <si>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</si>
  <si>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</si>
  <si>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</si>
  <si>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</si>
  <si>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</si>
  <si>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</si>
  <si>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</si>
  <si>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</si>
  <si>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</si>
  <si>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</si>
  <si>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</si>
  <si>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</si>
  <si>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</si>
  <si>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</si>
  <si>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</si>
  <si>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</si>
  <si>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</si>
  <si>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</si>
  <si>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</si>
  <si>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</si>
  <si>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</si>
  <si>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</si>
  <si>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</si>
  <si>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</si>
  <si>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</si>
  <si>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</si>
  <si>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</si>
  <si>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</si>
  <si>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</si>
  <si>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</si>
  <si>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</si>
  <si>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</si>
  <si>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</si>
  <si>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</si>
  <si>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</si>
  <si>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</si>
  <si>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</si>
  <si>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</si>
  <si>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</si>
  <si>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</si>
  <si>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</si>
  <si>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</si>
  <si>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</si>
  <si>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</si>
  <si>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</si>
  <si>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</si>
  <si>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</si>
  <si>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</si>
  <si>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</si>
  <si>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</si>
  <si>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</si>
  <si>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</si>
  <si>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</si>
  <si>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</si>
  <si>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</si>
  <si>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</si>
  <si>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</si>
  <si>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</si>
  <si>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</si>
  <si>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</si>
  <si>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</si>
  <si>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</si>
  <si>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</si>
  <si>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</si>
  <si>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</si>
  <si>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</si>
  <si>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</si>
  <si>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</si>
  <si>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</si>
  <si>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</si>
  <si>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</si>
  <si>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</si>
  <si>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</si>
  <si>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</si>
  <si>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</si>
  <si>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</si>
  <si>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</si>
  <si>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</si>
  <si>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</si>
  <si>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</si>
  <si>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</si>
  <si>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</si>
  <si>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</si>
  <si>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</si>
  <si>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</si>
  <si>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</si>
  <si>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</si>
  <si>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</si>
  <si>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</si>
  <si>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</si>
  <si>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</si>
  <si>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</si>
  <si>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</si>
  <si>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</si>
  <si>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</si>
  <si>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</si>
  <si>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</si>
  <si>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</si>
  <si>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</si>
  <si>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</si>
  <si>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</si>
  <si>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</si>
  <si>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</si>
  <si>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</si>
  <si>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</si>
  <si>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</si>
  <si>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</si>
  <si>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</si>
  <si>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</si>
  <si>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</si>
  <si>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</si>
  <si>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</si>
  <si>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</si>
  <si>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</si>
  <si>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</si>
  <si>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</si>
  <si>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</si>
  <si>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</si>
  <si>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</si>
  <si>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</si>
  <si>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</si>
  <si>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</si>
  <si>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</si>
  <si>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</si>
  <si>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</si>
  <si>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</si>
  <si>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</si>
  <si>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</si>
  <si>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</si>
  <si>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</si>
  <si>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</si>
  <si>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</si>
  <si>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</si>
  <si>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</si>
  <si>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</si>
  <si>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</si>
  <si>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</si>
  <si>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</si>
  <si>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</si>
  <si>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</si>
  <si>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</si>
  <si>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</si>
  <si>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</si>
  <si>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</si>
  <si>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</si>
  <si>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</si>
  <si>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</si>
  <si>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</si>
  <si>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</si>
  <si>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</si>
  <si>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</si>
  <si>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</si>
  <si>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</si>
  <si>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</si>
  <si>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</si>
  <si>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</si>
  <si>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</si>
  <si>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</si>
  <si>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</si>
  <si>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</si>
  <si>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</si>
  <si>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</si>
  <si>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</si>
  <si>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</si>
  <si>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</si>
  <si>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</si>
  <si>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</si>
  <si>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</si>
  <si>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</si>
  <si>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</si>
  <si>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</si>
  <si>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</si>
  <si>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</si>
  <si>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</si>
  <si>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</si>
  <si>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</si>
  <si>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</si>
  <si>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</si>
  <si>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</si>
  <si>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</si>
  <si>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</si>
  <si>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</si>
  <si>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</si>
  <si>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</si>
  <si>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</si>
  <si>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</si>
  <si>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</si>
  <si>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</si>
  <si>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</si>
  <si>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</si>
  <si>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</si>
  <si>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</si>
  <si>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</si>
  <si>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</si>
  <si>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</si>
  <si>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</si>
  <si>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</si>
  <si>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</si>
  <si>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</si>
  <si>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</si>
  <si>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</si>
  <si>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</si>
  <si>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</si>
  <si>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</si>
  <si>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</si>
  <si>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</si>
  <si>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</si>
  <si>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</si>
  <si>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</si>
  <si>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</si>
  <si>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</si>
  <si>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</si>
  <si>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</si>
  <si>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</si>
  <si>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</si>
  <si>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</si>
  <si>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</si>
  <si>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</si>
  <si>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</si>
  <si>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</si>
  <si>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</si>
  <si>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</si>
  <si>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</si>
  <si>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</si>
  <si>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</si>
  <si>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</si>
  <si>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</si>
  <si>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</si>
  <si>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</si>
  <si>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</si>
  <si>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</si>
  <si>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</si>
  <si>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</si>
  <si>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</si>
  <si>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</si>
  <si>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</si>
  <si>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</si>
  <si>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</si>
  <si>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</si>
  <si>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</si>
  <si>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</si>
  <si>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</si>
  <si>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</si>
  <si>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</si>
  <si>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</si>
  <si>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</si>
  <si>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</si>
  <si>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</si>
  <si>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</si>
  <si>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</si>
  <si>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</si>
  <si>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</si>
  <si>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</si>
  <si>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</si>
  <si>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</si>
  <si>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</si>
  <si>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</si>
  <si>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</si>
  <si>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</si>
  <si>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</si>
  <si>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</si>
  <si>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</si>
  <si>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</si>
  <si>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</si>
  <si>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</si>
  <si>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</si>
  <si>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</si>
  <si>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</si>
  <si>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</si>
  <si>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</si>
  <si>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</si>
  <si>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</si>
  <si>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</si>
  <si>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</si>
  <si>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</si>
  <si>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</si>
  <si>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</si>
  <si>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</si>
  <si>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</si>
  <si>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</si>
  <si>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</si>
  <si>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</si>
  <si>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</si>
  <si>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</si>
  <si>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</si>
  <si>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</si>
  <si>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</si>
  <si>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</si>
  <si>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</si>
  <si>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</si>
  <si>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</si>
  <si>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</si>
  <si>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</si>
  <si>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</si>
  <si>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</si>
  <si>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</si>
  <si>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</si>
  <si>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</si>
  <si>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</si>
  <si>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</si>
  <si>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</si>
  <si>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</si>
  <si>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</si>
  <si>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</si>
  <si>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</si>
  <si>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</si>
  <si>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</si>
  <si>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</si>
  <si>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</si>
  <si>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</si>
  <si>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</si>
  <si>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</si>
  <si>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</si>
  <si>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</si>
  <si>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</si>
  <si>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</si>
  <si>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</si>
  <si>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</si>
  <si>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</si>
  <si>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</si>
  <si>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</si>
  <si>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</si>
  <si>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</si>
  <si>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</si>
  <si>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</si>
  <si>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</si>
  <si>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</si>
  <si>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</si>
  <si>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</si>
  <si>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</si>
  <si>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</si>
  <si>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</si>
  <si>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</si>
  <si>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</si>
  <si>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</si>
  <si>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</si>
  <si>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</si>
  <si>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</si>
  <si>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</si>
  <si>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</si>
  <si>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</si>
  <si>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</si>
  <si>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</si>
  <si>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</si>
  <si>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</si>
  <si>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</si>
  <si>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</si>
  <si>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</si>
  <si>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</si>
  <si>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</si>
  <si>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</si>
  <si>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</si>
  <si>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</si>
  <si>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</si>
  <si>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</si>
  <si>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</si>
  <si>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</si>
  <si>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</si>
  <si>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</si>
  <si>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</si>
  <si>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</si>
  <si>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</si>
  <si>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</si>
  <si>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</si>
  <si>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</si>
  <si>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</si>
  <si>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</si>
  <si>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</si>
  <si>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</si>
  <si>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</si>
  <si>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</si>
  <si>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</si>
  <si>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</si>
  <si>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</si>
  <si>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</si>
  <si>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</si>
  <si>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</si>
  <si>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</si>
  <si>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</si>
  <si>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</si>
  <si>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</si>
  <si>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</si>
  <si>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</si>
  <si>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</si>
  <si>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</si>
  <si>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</si>
  <si>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</si>
  <si>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</si>
  <si>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</si>
  <si>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</si>
  <si>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</si>
  <si>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</si>
  <si>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</si>
  <si>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</si>
  <si>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</si>
  <si>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</si>
  <si>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</si>
  <si>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</si>
  <si>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</si>
  <si>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</si>
  <si>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</si>
  <si>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</si>
  <si>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</si>
  <si>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</si>
  <si>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</si>
  <si>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</si>
  <si>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</si>
  <si>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</si>
  <si>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</si>
  <si>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</si>
  <si>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</si>
  <si>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</si>
  <si>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</si>
  <si>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</si>
  <si>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</si>
  <si>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</si>
  <si>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</si>
  <si>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</si>
  <si>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</si>
  <si>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</si>
  <si>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</si>
  <si>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</si>
  <si>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</si>
  <si>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</si>
  <si>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</si>
  <si>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</si>
  <si>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</si>
  <si>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</si>
  <si>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</si>
  <si>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</si>
  <si>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</si>
  <si>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</si>
  <si>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</si>
  <si>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</si>
  <si>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</si>
  <si>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</si>
  <si>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</si>
  <si>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</si>
  <si>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</si>
  <si>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</si>
  <si>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</si>
  <si>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</si>
  <si>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</si>
  <si>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</si>
  <si>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</si>
  <si>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</si>
  <si>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</si>
  <si>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</si>
  <si>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</si>
  <si>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</si>
  <si>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</si>
  <si>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</si>
  <si>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</si>
  <si>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</si>
  <si>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</si>
  <si>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</si>
  <si>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</si>
  <si>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</si>
  <si>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</si>
  <si>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</si>
  <si>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</si>
  <si>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</si>
  <si>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</si>
  <si>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</si>
  <si>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</si>
  <si>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</si>
  <si>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</si>
  <si>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</si>
  <si>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</si>
  <si>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</si>
  <si>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</si>
  <si>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</si>
  <si>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</si>
  <si>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</si>
  <si>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</si>
  <si>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</si>
  <si>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</si>
  <si>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</si>
  <si>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</si>
  <si>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</si>
  <si>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</si>
  <si>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</si>
  <si>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</si>
  <si>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</si>
  <si>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</si>
  <si>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</si>
  <si>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</si>
  <si>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</si>
  <si>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</si>
  <si>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</si>
  <si>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</si>
  <si>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</si>
  <si>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</si>
  <si>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</si>
  <si>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</si>
  <si>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</si>
  <si>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</si>
  <si>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</si>
  <si>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</si>
  <si>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</si>
  <si>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</si>
  <si>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</si>
  <si>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</si>
  <si>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</si>
  <si>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</si>
  <si>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</si>
  <si>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</si>
  <si>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</si>
  <si>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</si>
  <si>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</si>
  <si>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</si>
  <si>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</si>
  <si>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</si>
  <si>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</si>
  <si>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</si>
  <si>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</si>
  <si>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</si>
  <si>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</si>
  <si>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</si>
  <si>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</si>
  <si>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</si>
  <si>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</si>
  <si>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</si>
  <si>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</si>
  <si>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</si>
  <si>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</si>
  <si>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</si>
  <si>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</si>
  <si>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</si>
  <si>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</si>
  <si>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</si>
  <si>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</si>
  <si>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</si>
  <si>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</si>
  <si>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</si>
  <si>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</si>
  <si>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</si>
  <si>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</si>
  <si>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</si>
  <si>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</si>
  <si>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</si>
  <si>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</si>
  <si>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</si>
  <si>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</si>
  <si>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</si>
  <si>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</si>
  <si>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</si>
  <si>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</si>
  <si>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</si>
  <si>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</si>
  <si>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</si>
  <si>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</si>
  <si>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</si>
  <si>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</si>
  <si>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</si>
  <si>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</si>
  <si>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</si>
  <si>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</si>
  <si>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</si>
  <si>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</si>
  <si>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</si>
  <si>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</si>
  <si>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</si>
  <si>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</si>
  <si>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</si>
  <si>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</si>
  <si>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</si>
  <si>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</si>
  <si>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</si>
  <si>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</si>
  <si>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</si>
  <si>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</si>
  <si>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</si>
  <si>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</si>
  <si>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</si>
  <si>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</si>
  <si>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</si>
  <si>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</si>
  <si>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</si>
  <si>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</si>
  <si>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</si>
  <si>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</si>
  <si>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</si>
  <si>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</si>
  <si>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</si>
  <si>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</si>
  <si>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</si>
  <si>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</si>
  <si>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</si>
  <si>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</si>
  <si>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</si>
  <si>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</si>
  <si>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</si>
  <si>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</si>
  <si>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</si>
  <si>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</si>
  <si>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</si>
  <si>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</si>
  <si>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</si>
  <si>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</si>
  <si>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</si>
  <si>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</si>
  <si>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</si>
  <si>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</si>
  <si>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</si>
  <si>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</si>
  <si>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</si>
  <si>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</si>
  <si>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</si>
  <si>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</si>
  <si>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</si>
  <si>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</si>
  <si>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</si>
  <si>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</si>
  <si>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</si>
  <si>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</si>
  <si>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</si>
  <si>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</si>
  <si>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</si>
  <si>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</si>
  <si>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</si>
  <si>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</si>
  <si>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</si>
  <si>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</si>
  <si>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</si>
  <si>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</si>
  <si>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</si>
  <si>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</si>
  <si>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</si>
  <si>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</si>
  <si>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</si>
  <si>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</si>
  <si>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</si>
  <si>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</si>
  <si>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</si>
  <si>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</si>
  <si>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</si>
  <si>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</si>
  <si>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</si>
  <si>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</si>
  <si>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</si>
  <si>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</si>
  <si>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</si>
  <si>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</si>
  <si>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</si>
  <si>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</si>
  <si>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</si>
  <si>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</si>
  <si>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</si>
  <si>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</si>
  <si>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</si>
  <si>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</si>
  <si>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</si>
  <si>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</si>
  <si>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</si>
  <si>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</si>
  <si>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</si>
  <si>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</si>
  <si>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</si>
  <si>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</si>
  <si>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</si>
  <si>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</si>
  <si>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</si>
  <si>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</si>
  <si>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</si>
  <si>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</si>
  <si>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</si>
  <si>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</si>
  <si>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</si>
  <si>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</si>
  <si>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</si>
  <si>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</si>
  <si>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</si>
  <si>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</si>
  <si>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</si>
  <si>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</si>
  <si>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</si>
  <si>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</si>
  <si>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</si>
  <si>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</si>
  <si>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</si>
  <si>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</si>
  <si>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</si>
  <si>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</si>
  <si>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</si>
  <si>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</si>
  <si>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</si>
  <si>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</si>
  <si>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</si>
  <si>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</si>
  <si>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</si>
  <si>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</si>
  <si>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</si>
  <si>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</si>
  <si>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</si>
  <si>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</si>
  <si>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</si>
  <si>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</si>
  <si>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</si>
  <si>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</si>
  <si>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</si>
  <si>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</si>
  <si>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</si>
  <si>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</si>
  <si>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</si>
  <si>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</si>
  <si>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</si>
  <si>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</si>
  <si>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</si>
  <si>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</si>
  <si>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</si>
  <si>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</si>
  <si>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</si>
  <si>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</si>
  <si>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</si>
  <si>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</si>
  <si>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</si>
  <si>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</si>
  <si>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</si>
  <si>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</si>
  <si>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</si>
  <si>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</si>
  <si>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</si>
  <si>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</si>
  <si>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</si>
  <si>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</si>
  <si>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</si>
  <si>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</si>
  <si>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</si>
  <si>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</si>
  <si>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</si>
  <si>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</si>
  <si>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</si>
  <si>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</si>
  <si>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</si>
  <si>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</si>
  <si>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</si>
  <si>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</si>
  <si>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</si>
  <si>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</si>
  <si>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</si>
  <si>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</si>
  <si>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</si>
  <si>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</si>
  <si>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</si>
  <si>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</si>
  <si>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</si>
  <si>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</si>
  <si>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</si>
  <si>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</si>
  <si>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</si>
  <si>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</si>
  <si>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</si>
  <si>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</si>
  <si>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</si>
  <si>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</si>
  <si>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</si>
  <si>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</si>
  <si>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</si>
  <si>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</si>
  <si>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</si>
  <si>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</si>
  <si>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</si>
  <si>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</si>
  <si>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</si>
  <si>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</si>
  <si>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</si>
  <si>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</si>
  <si>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</si>
  <si>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</si>
  <si>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</si>
  <si>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</si>
  <si>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</si>
  <si>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</si>
  <si>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</si>
  <si>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</si>
  <si>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</si>
  <si>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</si>
  <si>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</si>
  <si>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</si>
  <si>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</si>
  <si>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</si>
  <si>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</si>
  <si>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</si>
  <si>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</si>
  <si>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</si>
  <si>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</si>
  <si>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</si>
  <si>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</si>
  <si>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</si>
  <si>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</si>
  <si>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</si>
  <si>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</si>
  <si>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</si>
  <si>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</si>
  <si>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</si>
  <si>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</si>
  <si>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</si>
  <si>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</si>
  <si>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</si>
  <si>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</si>
  <si>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</si>
  <si>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</si>
  <si>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</si>
  <si>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</si>
  <si>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</si>
  <si>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</si>
  <si>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</si>
  <si>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</si>
  <si>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</si>
  <si>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</si>
  <si>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</si>
  <si>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</si>
  <si>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</si>
  <si>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</si>
  <si>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</si>
  <si>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</si>
  <si>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</si>
  <si>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</si>
  <si>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</si>
  <si>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</si>
  <si>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</si>
  <si>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</si>
  <si>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</si>
  <si>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</si>
  <si>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</si>
  <si>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</si>
  <si>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</si>
  <si>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</si>
  <si>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</si>
  <si>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</si>
  <si>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</si>
  <si>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</si>
  <si>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</si>
  <si>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</si>
  <si>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</si>
  <si>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</si>
  <si>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</si>
  <si>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</si>
  <si>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</si>
  <si>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</si>
  <si>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</si>
  <si>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</si>
  <si>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</si>
  <si>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</si>
  <si>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</si>
  <si>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</si>
  <si>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</si>
  <si>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</si>
  <si>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</si>
  <si>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</si>
  <si>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</si>
  <si>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</si>
  <si>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</si>
  <si>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</si>
  <si>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</si>
  <si>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</si>
  <si>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</si>
  <si>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</si>
  <si>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</si>
  <si>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</si>
  <si>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</si>
  <si>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</si>
  <si>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</si>
  <si>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</si>
  <si>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</si>
  <si>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</si>
  <si>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</si>
  <si>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</si>
  <si>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</si>
  <si>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</si>
  <si>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</si>
  <si>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</si>
  <si>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</si>
  <si>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</si>
  <si>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</si>
  <si>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</si>
  <si>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</si>
  <si>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</si>
  <si>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</si>
  <si>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</si>
  <si>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</si>
  <si>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</si>
  <si>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</si>
  <si>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</si>
  <si>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</si>
  <si>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</si>
  <si>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</si>
  <si>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</si>
  <si>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</si>
  <si>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</si>
  <si>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</si>
  <si>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</si>
  <si>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</si>
  <si>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</si>
  <si>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</si>
  <si>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</si>
  <si>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</si>
  <si>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</si>
  <si>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</si>
  <si>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</si>
  <si>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</si>
  <si>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</si>
  <si>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</si>
  <si>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</si>
  <si>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</si>
  <si>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</si>
  <si>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</si>
  <si>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</si>
  <si>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</si>
  <si>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</si>
  <si>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</si>
  <si>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</si>
  <si>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</si>
  <si>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</si>
  <si>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</si>
  <si>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</si>
  <si>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</si>
  <si>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</si>
  <si>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</si>
  <si>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</si>
  <si>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</si>
  <si>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</si>
  <si>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</si>
  <si>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</si>
  <si>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</si>
  <si>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</si>
  <si>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</si>
  <si>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</si>
  <si>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</si>
  <si>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</si>
  <si>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</si>
  <si>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</si>
  <si>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</si>
  <si>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</si>
  <si>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</si>
  <si>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</si>
  <si>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</si>
  <si>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</si>
  <si>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</si>
  <si>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</si>
  <si>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</si>
  <si>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</si>
  <si>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</si>
  <si>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</si>
  <si>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</si>
  <si>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</si>
  <si>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</si>
  <si>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</si>
  <si>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</si>
  <si>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</si>
  <si>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</si>
  <si>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</si>
  <si>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</si>
  <si>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</si>
  <si>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</si>
  <si>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</si>
  <si>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</si>
  <si>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</si>
  <si>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</si>
  <si>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</si>
  <si>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</si>
  <si>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</si>
  <si>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</si>
  <si>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</si>
  <si>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</si>
  <si>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</si>
  <si>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</si>
  <si>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</si>
  <si>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</si>
  <si>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</si>
  <si>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</si>
  <si>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</si>
  <si>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</si>
  <si>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</si>
  <si>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</si>
  <si>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</si>
  <si>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</si>
  <si>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</si>
  <si>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</si>
  <si>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</si>
  <si>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</si>
  <si>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</si>
  <si>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</si>
  <si>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</si>
  <si>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</si>
  <si>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</si>
  <si>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</si>
  <si>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</si>
  <si>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</si>
  <si>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</si>
  <si>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</si>
  <si>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</si>
  <si>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</si>
  <si>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</si>
  <si>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</si>
  <si>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</si>
  <si>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</si>
  <si>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</si>
  <si>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</si>
  <si>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</si>
  <si>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</si>
  <si>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</si>
  <si>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</si>
  <si>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</si>
  <si>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</si>
  <si>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</si>
  <si>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</si>
  <si>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</si>
  <si>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</si>
  <si>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</si>
  <si>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</si>
  <si>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</si>
  <si>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</si>
  <si>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</si>
  <si>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</si>
  <si>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</si>
  <si>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</si>
  <si>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</si>
  <si>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</si>
  <si>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</si>
  <si>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</si>
  <si>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</si>
  <si>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</si>
  <si>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</si>
  <si>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</si>
  <si>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</si>
  <si>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</si>
  <si>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</si>
  <si>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</si>
  <si>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</si>
  <si>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</si>
  <si>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</si>
  <si>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</si>
  <si>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</si>
  <si>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</si>
  <si>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</si>
  <si>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</si>
  <si>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</si>
  <si>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</si>
  <si>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</si>
  <si>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</si>
  <si>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</si>
  <si>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</si>
  <si>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</si>
  <si>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</si>
  <si>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</si>
  <si>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</si>
  <si>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</si>
  <si>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</si>
  <si>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</si>
  <si>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</si>
  <si>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</si>
  <si>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</si>
  <si>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</si>
  <si>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</si>
  <si>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</si>
  <si>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</si>
  <si>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</si>
  <si>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</si>
  <si>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</si>
  <si>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</si>
  <si>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</si>
  <si>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</si>
  <si>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</si>
  <si>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</si>
  <si>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</si>
  <si>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</si>
  <si>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</si>
  <si>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</si>
  <si>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</si>
  <si>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</si>
  <si>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</si>
  <si>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</si>
  <si>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</si>
  <si>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</si>
  <si>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</si>
  <si>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</si>
  <si>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</si>
  <si>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</si>
  <si>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</si>
  <si>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</si>
  <si>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</si>
  <si>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</si>
  <si>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</si>
  <si>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</si>
  <si>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</si>
  <si>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</si>
  <si>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</si>
  <si>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</si>
  <si>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</si>
  <si>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</si>
  <si>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</si>
  <si>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</si>
  <si>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</si>
  <si>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</si>
  <si>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</si>
  <si>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</si>
  <si>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</si>
  <si>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</si>
  <si>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</si>
  <si>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</si>
  <si>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</si>
  <si>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</si>
  <si>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</si>
  <si>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</si>
  <si>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</si>
  <si>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</si>
  <si>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</si>
  <si>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</si>
  <si>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</si>
  <si>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</si>
  <si>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</si>
  <si>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</si>
  <si>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</si>
  <si>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</si>
  <si>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</si>
  <si>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</si>
  <si>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</si>
  <si>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</si>
  <si>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</si>
  <si>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</si>
  <si>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</si>
  <si>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</si>
  <si>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</si>
  <si>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</si>
  <si>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</si>
  <si>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</si>
  <si>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</si>
  <si>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</si>
  <si>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</si>
  <si>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</si>
  <si>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</si>
  <si>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</si>
  <si>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</si>
  <si>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</si>
  <si>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</si>
  <si>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</si>
  <si>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</si>
  <si>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</si>
  <si>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</si>
  <si>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</si>
  <si>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</si>
  <si>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</si>
  <si>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</si>
  <si>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</si>
  <si>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</si>
  <si>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</si>
  <si>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</si>
  <si>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</si>
  <si>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</si>
  <si>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</si>
  <si>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</si>
  <si>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</si>
  <si>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</si>
  <si>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</si>
  <si>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</si>
  <si>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</si>
  <si>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</si>
  <si>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</si>
  <si>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</si>
  <si>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</si>
  <si>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</si>
  <si>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</si>
  <si>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</si>
  <si>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</si>
  <si>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</si>
  <si>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</si>
  <si>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</si>
  <si>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</si>
  <si>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</si>
  <si>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</si>
  <si>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</si>
  <si>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</si>
  <si>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</si>
  <si>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</si>
  <si>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</si>
  <si>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</si>
  <si>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</si>
  <si>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</si>
  <si>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</si>
  <si>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</si>
  <si>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</si>
  <si>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</si>
  <si>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</si>
  <si>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</si>
  <si>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</si>
  <si>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</si>
  <si>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</si>
  <si>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</si>
  <si>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</si>
  <si>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</si>
  <si>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</si>
  <si>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</si>
  <si>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</si>
  <si>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</si>
  <si>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</si>
  <si>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</si>
  <si>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</si>
  <si>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</si>
  <si>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</si>
  <si>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</si>
  <si>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</si>
  <si>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</si>
  <si>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</si>
  <si>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</si>
  <si>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</si>
  <si>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</si>
  <si>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</si>
  <si>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</si>
  <si>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</si>
  <si>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</si>
  <si>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</si>
  <si>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</si>
  <si>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</si>
  <si>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</si>
  <si>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</si>
  <si>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</si>
  <si>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</si>
  <si>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</si>
  <si>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</si>
  <si>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</si>
  <si>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</si>
  <si>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</si>
  <si>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</si>
  <si>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</si>
  <si>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</si>
  <si>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</si>
  <si>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</si>
  <si>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</si>
  <si>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</si>
  <si>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</si>
  <si>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</si>
  <si>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</si>
  <si>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</si>
  <si>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</si>
  <si>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</si>
  <si>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</si>
  <si>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</si>
  <si>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</si>
  <si>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</si>
  <si>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</si>
  <si>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</si>
  <si>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</si>
  <si>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</si>
  <si>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</si>
  <si>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</si>
  <si>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</si>
  <si>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</si>
  <si>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</si>
  <si>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</si>
  <si>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</si>
  <si>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</si>
  <si>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</si>
  <si>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</si>
  <si>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</si>
  <si>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</si>
  <si>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</si>
  <si>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</si>
  <si>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</si>
  <si>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</si>
  <si>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</si>
  <si>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</si>
  <si>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</si>
  <si>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</si>
  <si>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</si>
  <si>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</si>
  <si>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</si>
  <si>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</si>
  <si>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</si>
  <si>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</si>
  <si>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</si>
  <si>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</si>
  <si>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</si>
  <si>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</si>
  <si>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</si>
  <si>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</si>
  <si>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</si>
  <si>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</si>
  <si>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</si>
  <si>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</si>
  <si>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</si>
  <si>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</si>
  <si>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</si>
  <si>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</si>
  <si>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</si>
  <si>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</si>
  <si>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</si>
  <si>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</si>
  <si>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</si>
  <si>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</si>
  <si>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</si>
  <si>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</si>
  <si>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</si>
  <si>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</si>
  <si>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</si>
  <si>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</si>
  <si>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</si>
  <si>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</si>
  <si>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</si>
  <si>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</si>
  <si>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</si>
  <si>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</si>
  <si>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</si>
  <si>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</si>
  <si>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</si>
  <si>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</si>
  <si>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</si>
  <si>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</si>
  <si>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</si>
  <si>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</si>
  <si>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</si>
  <si>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</si>
  <si>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</si>
  <si>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</si>
  <si>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</si>
  <si>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</si>
  <si>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</si>
  <si>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</si>
  <si>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</si>
  <si>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</si>
  <si>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</si>
  <si>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</si>
  <si>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</si>
  <si>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</si>
  <si>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</si>
  <si>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</si>
  <si>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</si>
  <si>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</si>
  <si>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</si>
  <si>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</si>
  <si>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</si>
  <si>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</si>
  <si>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</si>
  <si>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</si>
  <si>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</si>
  <si>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</si>
  <si>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</si>
  <si>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</si>
  <si>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</si>
  <si>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</si>
  <si>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</si>
  <si>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</si>
  <si>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</si>
  <si>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</si>
  <si>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</si>
  <si>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</si>
  <si>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</si>
  <si>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</si>
  <si>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</si>
  <si>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</si>
  <si>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</si>
  <si>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</si>
  <si>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</si>
  <si>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</si>
  <si>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</si>
  <si>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</si>
  <si>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</si>
  <si>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</si>
  <si>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</si>
  <si>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</si>
  <si>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</si>
  <si>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</si>
  <si>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</si>
  <si>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</si>
  <si>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</si>
  <si>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</si>
  <si>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</si>
  <si>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</si>
  <si>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</si>
  <si>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</si>
  <si>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</si>
  <si>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</si>
  <si>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</si>
  <si>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</si>
  <si>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</si>
  <si>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</si>
  <si>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</si>
  <si>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</si>
  <si>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</si>
  <si>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</si>
  <si>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</si>
  <si>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</si>
  <si>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</si>
  <si>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</si>
  <si>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</si>
  <si>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</si>
  <si>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</si>
  <si>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</si>
  <si>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</si>
  <si>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</si>
  <si>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</si>
  <si>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</si>
  <si>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</si>
  <si>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</si>
  <si>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</si>
  <si>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</si>
  <si>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</si>
  <si>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</si>
  <si>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</si>
  <si>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</si>
  <si>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</si>
  <si>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</si>
  <si>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</si>
  <si>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</si>
  <si>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</si>
  <si>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</si>
  <si>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</si>
  <si>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</si>
  <si>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</si>
  <si>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</si>
  <si>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</si>
  <si>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</si>
  <si>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</si>
  <si>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</si>
  <si>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</si>
  <si>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</si>
  <si>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</si>
  <si>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</si>
  <si>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</si>
  <si>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</si>
  <si>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</si>
  <si>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</si>
  <si>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</si>
  <si>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</si>
  <si>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</si>
  <si>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</si>
  <si>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</si>
  <si>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</si>
  <si>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</si>
  <si>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</si>
  <si>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</si>
  <si>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</si>
  <si>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</si>
  <si>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</si>
  <si>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</si>
  <si>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</si>
  <si>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</si>
  <si>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</si>
  <si>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</si>
  <si>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</si>
  <si>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</si>
  <si>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</si>
  <si>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</si>
  <si>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</si>
  <si>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</si>
  <si>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</si>
  <si>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</si>
  <si>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</si>
  <si>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</si>
  <si>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</si>
  <si>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</si>
  <si>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</si>
  <si>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</si>
  <si>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</si>
  <si>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</si>
  <si>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</si>
  <si>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</si>
  <si>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</si>
  <si>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</si>
  <si>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</si>
  <si>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</si>
  <si>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</si>
  <si>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</si>
  <si>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</si>
  <si>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</si>
  <si>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</si>
  <si>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</si>
  <si>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</si>
  <si>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</si>
  <si>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</si>
  <si>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</si>
  <si>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</si>
  <si>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</si>
  <si>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</si>
  <si>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</si>
  <si>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</si>
  <si>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</si>
  <si>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</si>
  <si>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</si>
  <si>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</si>
  <si>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</si>
  <si>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</si>
  <si>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</si>
  <si>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</si>
  <si>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</si>
  <si>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</si>
  <si>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</si>
  <si>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</si>
  <si>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</si>
  <si>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</si>
  <si>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</si>
  <si>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</si>
  <si>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</si>
  <si>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</si>
  <si>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</si>
  <si>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</si>
  <si>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</si>
  <si>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</si>
  <si>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</si>
  <si>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</si>
  <si>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</si>
  <si>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</si>
  <si>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</si>
  <si>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</si>
  <si>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</si>
  <si>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</si>
  <si>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</si>
  <si>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</si>
  <si>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</si>
  <si>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</si>
  <si>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</si>
  <si>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</si>
  <si>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</si>
  <si>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</si>
  <si>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</si>
  <si>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</si>
  <si>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</si>
  <si>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</si>
  <si>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</si>
  <si>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</si>
  <si>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</si>
  <si>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</si>
  <si>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</si>
  <si>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</si>
  <si>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</si>
  <si>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</si>
  <si>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</si>
  <si>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</si>
  <si>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</si>
  <si>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</si>
  <si>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</si>
  <si>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</si>
  <si>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</si>
  <si>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</si>
  <si>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</si>
  <si>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</si>
  <si>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</si>
  <si>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</si>
  <si>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</si>
  <si>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</si>
  <si>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</si>
  <si>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</si>
  <si>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</si>
  <si>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</si>
  <si>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</si>
  <si>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</si>
  <si>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</si>
  <si>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</si>
  <si>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</si>
  <si>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</si>
  <si>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</si>
  <si>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</si>
  <si>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</si>
  <si>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</si>
  <si>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</si>
  <si>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</si>
  <si>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</si>
  <si>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</si>
  <si>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</si>
  <si>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</si>
  <si>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</si>
  <si>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</si>
  <si>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</si>
  <si>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</si>
  <si>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</si>
  <si>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</si>
  <si>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</si>
  <si>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</si>
  <si>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</si>
  <si>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</si>
  <si>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</si>
  <si>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</si>
  <si>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</si>
  <si>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</si>
  <si>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</si>
  <si>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</si>
  <si>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</si>
  <si>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</si>
  <si>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</si>
  <si>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</si>
  <si>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</si>
  <si>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</si>
  <si>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</si>
  <si>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</si>
  <si>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</si>
  <si>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</si>
  <si>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</si>
  <si>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</si>
  <si>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</si>
  <si>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</si>
  <si>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</si>
  <si>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</si>
  <si>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</si>
  <si>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</si>
  <si>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</si>
  <si>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</si>
  <si>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</si>
  <si>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</si>
  <si>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</si>
  <si>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</si>
  <si>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</si>
  <si>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</si>
  <si>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</si>
  <si>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</si>
  <si>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</si>
  <si>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</si>
  <si>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</si>
  <si>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</si>
  <si>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</si>
  <si>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</si>
  <si>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</si>
  <si>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</si>
  <si>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</si>
  <si>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</si>
  <si>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</si>
  <si>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</si>
  <si>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</si>
  <si>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</si>
  <si>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</si>
  <si>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</si>
  <si>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</si>
  <si>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</si>
  <si>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</si>
  <si>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</si>
  <si>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</si>
  <si>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</si>
  <si>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</si>
  <si>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</si>
  <si>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</si>
  <si>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</si>
  <si>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</si>
  <si>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</si>
  <si>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</si>
  <si>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</si>
  <si>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</si>
  <si>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</si>
  <si>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</si>
  <si>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</si>
  <si>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</si>
  <si>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</si>
  <si>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</si>
  <si>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</si>
  <si>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</si>
  <si>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</si>
  <si>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</si>
  <si>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</si>
  <si>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</si>
  <si>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</si>
  <si>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</si>
  <si>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</si>
  <si>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</si>
  <si>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</si>
  <si>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</si>
  <si>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</si>
  <si>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</si>
  <si>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</si>
  <si>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</si>
  <si>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</si>
  <si>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</si>
  <si>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</si>
  <si>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</si>
  <si>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</si>
  <si>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</si>
  <si>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</si>
  <si>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</si>
  <si>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</si>
  <si>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</si>
  <si>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</si>
  <si>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</si>
  <si>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</si>
  <si>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</si>
  <si>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</si>
  <si>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</si>
  <si>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</si>
  <si>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</si>
  <si>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</si>
  <si>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</si>
  <si>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</si>
  <si>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</si>
  <si>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</si>
  <si>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</si>
  <si>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</si>
  <si>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</si>
  <si>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</si>
  <si>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</si>
  <si>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</si>
  <si>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</si>
  <si>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</si>
  <si>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</si>
  <si>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</si>
  <si>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</si>
  <si>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</si>
  <si>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</si>
  <si>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</si>
  <si>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</si>
  <si>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</si>
  <si>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</si>
  <si>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</si>
  <si>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</si>
  <si>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</si>
  <si>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</si>
  <si>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</si>
  <si>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</si>
  <si>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</si>
  <si>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</si>
  <si>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</si>
  <si>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</si>
  <si>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</si>
  <si>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</si>
  <si>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</si>
  <si>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</si>
  <si>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</si>
  <si>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</si>
  <si>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</si>
  <si>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</si>
  <si>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</si>
  <si>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</si>
  <si>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</si>
  <si>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</si>
  <si>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</si>
  <si>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</si>
  <si>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</si>
  <si>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</si>
  <si>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</si>
  <si>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</si>
  <si>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</si>
  <si>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</si>
  <si>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</si>
  <si>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</si>
  <si>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</si>
  <si>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</si>
  <si>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</si>
  <si>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</si>
  <si>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</si>
  <si>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</si>
  <si>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</si>
  <si>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</si>
  <si>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</si>
  <si>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</si>
  <si>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</si>
  <si>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</si>
  <si>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</si>
  <si>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</si>
  <si>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</si>
  <si>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</si>
  <si>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</si>
  <si>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</si>
  <si>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</si>
  <si>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</si>
  <si>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</si>
  <si>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</si>
  <si>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</si>
  <si>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</si>
  <si>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</si>
  <si>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</si>
  <si>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</si>
  <si>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</si>
  <si>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</si>
  <si>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</si>
  <si>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</si>
  <si>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</si>
  <si>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</si>
  <si>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</si>
  <si>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</si>
  <si>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</si>
  <si>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</si>
  <si>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</si>
  <si>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</si>
  <si>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</si>
  <si>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</si>
  <si>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</si>
  <si>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</si>
  <si>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</si>
  <si>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</si>
  <si>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</si>
  <si>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</si>
  <si>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</si>
  <si>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</si>
  <si>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</si>
  <si>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</si>
  <si>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</si>
  <si>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</si>
  <si>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</si>
  <si>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</si>
  <si>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</si>
  <si>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</si>
  <si>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</si>
  <si>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</si>
  <si>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</si>
  <si>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</si>
  <si>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</si>
  <si>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</si>
  <si>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</si>
  <si>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</si>
  <si>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</si>
  <si>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</si>
  <si>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</si>
  <si>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</si>
  <si>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</si>
  <si>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</si>
  <si>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</si>
  <si>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</si>
  <si>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</si>
  <si>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</si>
  <si>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</si>
  <si>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</si>
  <si>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</si>
  <si>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</si>
  <si>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</si>
  <si>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</si>
  <si>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</si>
  <si>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</si>
  <si>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</si>
  <si>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</si>
  <si>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</si>
  <si>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</si>
  <si>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</si>
  <si>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</si>
  <si>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</si>
  <si>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</si>
  <si>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</si>
  <si>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</si>
  <si>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</si>
  <si>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</si>
  <si>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</si>
  <si>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</si>
  <si>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</si>
  <si>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</si>
  <si>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</si>
  <si>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</si>
  <si>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</si>
  <si>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</si>
  <si>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</si>
  <si>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</si>
  <si>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</si>
  <si>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</si>
  <si>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</si>
  <si>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</si>
  <si>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</si>
  <si>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</si>
  <si>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</si>
  <si>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</si>
  <si>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</si>
  <si>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</si>
  <si>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</si>
  <si>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</si>
  <si>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</si>
  <si>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</si>
  <si>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</si>
  <si>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</si>
  <si>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</si>
  <si>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</si>
  <si>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</si>
  <si>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</si>
  <si>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</si>
  <si>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</si>
  <si>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</si>
  <si>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</si>
  <si>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</si>
  <si>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</si>
  <si>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</si>
  <si>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</si>
  <si>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</si>
  <si>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</si>
  <si>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</si>
  <si>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</si>
  <si>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</si>
  <si>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</si>
  <si>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</si>
  <si>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</si>
  <si>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</si>
  <si>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</si>
  <si>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</si>
  <si>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</si>
  <si>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</si>
  <si>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</si>
  <si>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</si>
  <si>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</si>
  <si>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</si>
  <si>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</si>
  <si>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</si>
  <si>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</si>
  <si>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</si>
  <si>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</si>
  <si>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</si>
  <si>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</si>
  <si>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</si>
  <si>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</si>
  <si>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</si>
  <si>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</si>
  <si>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</si>
  <si>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</si>
  <si>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</si>
  <si>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</si>
  <si>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</si>
  <si>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</si>
  <si>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</si>
  <si>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</si>
  <si>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</si>
  <si>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</si>
  <si>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</si>
  <si>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</si>
  <si>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</si>
  <si>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</si>
  <si>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</si>
  <si>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</si>
  <si>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</si>
  <si>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</si>
  <si>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</si>
  <si>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</si>
  <si>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</si>
  <si>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</si>
  <si>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</si>
  <si>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</si>
  <si>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</si>
  <si>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</si>
  <si>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</si>
  <si>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</si>
  <si>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</si>
  <si>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</si>
  <si>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</si>
  <si>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</si>
  <si>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</si>
  <si>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</si>
  <si>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</si>
  <si>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</si>
  <si>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</si>
  <si>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</si>
  <si>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</si>
  <si>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</si>
  <si>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</si>
  <si>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</si>
  <si>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</si>
  <si>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</si>
  <si>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</si>
  <si>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</si>
  <si>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</si>
  <si>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</si>
  <si>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</si>
  <si>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</si>
  <si>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</si>
  <si>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</si>
  <si>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</si>
  <si>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</si>
  <si>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</si>
  <si>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</si>
  <si>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</si>
  <si>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</si>
  <si>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</si>
  <si>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</si>
  <si>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</si>
  <si>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</si>
  <si>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</si>
  <si>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</si>
  <si>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</si>
  <si>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</si>
  <si>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</si>
  <si>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</si>
  <si>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</si>
  <si>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</si>
  <si>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</si>
  <si>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</si>
  <si>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</si>
  <si>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</si>
  <si>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</si>
  <si>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</si>
  <si>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</si>
  <si>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</si>
  <si>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</si>
  <si>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</si>
  <si>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</si>
  <si>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</si>
  <si>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</si>
  <si>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</si>
  <si>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</si>
  <si>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</si>
  <si>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</si>
  <si>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</si>
  <si>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</si>
  <si>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</si>
  <si>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</si>
  <si>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</si>
  <si>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</si>
  <si>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</si>
  <si>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</si>
  <si>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</si>
  <si>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</si>
  <si>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</si>
  <si>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</si>
  <si>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</si>
  <si>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</si>
  <si>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</si>
  <si>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</si>
  <si>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</si>
  <si>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</si>
  <si>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</si>
  <si>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</si>
  <si>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</si>
  <si>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</si>
  <si>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</si>
  <si>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</si>
  <si>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</si>
  <si>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</si>
  <si>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</si>
  <si>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</si>
  <si>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</si>
  <si>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</si>
  <si>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</si>
  <si>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</si>
  <si>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</si>
  <si>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</si>
  <si>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</si>
  <si>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</si>
  <si>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</si>
  <si>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</si>
  <si>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</si>
  <si>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</si>
  <si>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</si>
  <si>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</si>
  <si>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</si>
  <si>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</si>
  <si>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</si>
  <si>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</si>
  <si>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</si>
  <si>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</si>
  <si>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</si>
  <si>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</si>
  <si>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</si>
  <si>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</si>
  <si>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</si>
  <si>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</si>
  <si>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</si>
  <si>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</si>
  <si>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</si>
  <si>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</si>
  <si>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</si>
  <si>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</si>
  <si>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</si>
  <si>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</si>
  <si>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</si>
  <si>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</si>
  <si>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</si>
  <si>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</si>
  <si>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</si>
  <si>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</si>
  <si>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</si>
  <si>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</si>
  <si>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</si>
  <si>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</si>
  <si>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</si>
  <si>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</si>
  <si>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</si>
  <si>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</si>
  <si>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</si>
  <si>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</si>
  <si>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</si>
  <si>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</si>
  <si>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</si>
  <si>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</si>
  <si>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</si>
  <si>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</si>
  <si>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</si>
  <si>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</si>
  <si>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</si>
  <si>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</si>
  <si>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</si>
  <si>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</si>
  <si>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</si>
  <si>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</si>
  <si>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</si>
  <si>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</si>
  <si>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</si>
  <si>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</si>
  <si>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</si>
  <si>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</si>
  <si>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</si>
  <si>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</si>
  <si>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</si>
  <si>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</si>
  <si>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</si>
  <si>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</si>
  <si>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</si>
  <si>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</si>
  <si>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</si>
  <si>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</si>
  <si>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</si>
  <si>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</si>
  <si>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</si>
  <si>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</si>
  <si>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</si>
  <si>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</si>
  <si>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</si>
  <si>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</si>
  <si>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</si>
  <si>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</si>
  <si>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</si>
  <si>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</si>
  <si>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</si>
  <si>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</si>
  <si>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</si>
  <si>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</si>
  <si>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</si>
  <si>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</si>
  <si>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</si>
  <si>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</si>
  <si>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</si>
  <si>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</si>
  <si>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</si>
  <si>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</si>
  <si>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</si>
  <si>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</si>
  <si>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</si>
  <si>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</si>
  <si>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</si>
  <si>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</si>
  <si>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</si>
  <si>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</si>
  <si>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</si>
  <si>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</si>
  <si>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</si>
  <si>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</si>
  <si>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</si>
  <si>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</si>
  <si>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</si>
  <si>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</si>
  <si>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</si>
  <si>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</si>
  <si>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</si>
  <si>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</si>
  <si>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</si>
  <si>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</si>
  <si>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</si>
  <si>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</si>
  <si>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</si>
  <si>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</si>
  <si>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</si>
  <si>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</si>
  <si>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</si>
  <si>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</si>
  <si>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</si>
  <si>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</si>
  <si>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</si>
  <si>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</si>
  <si>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</si>
  <si>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</si>
  <si>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</si>
  <si>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</si>
  <si>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</si>
  <si>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</si>
  <si>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</si>
  <si>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</si>
  <si>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</si>
  <si>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</si>
  <si>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</si>
  <si>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</si>
  <si>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</si>
  <si>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</si>
  <si>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</si>
  <si>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</si>
  <si>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</si>
  <si>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</si>
  <si>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</si>
  <si>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</si>
  <si>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</si>
  <si>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</si>
  <si>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</si>
  <si>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</si>
  <si>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</si>
  <si>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</si>
  <si>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</si>
  <si>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</si>
  <si>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</si>
  <si>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</si>
  <si>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</si>
  <si>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</si>
  <si>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</si>
  <si>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</si>
  <si>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</si>
  <si>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</si>
  <si>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</si>
  <si>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</si>
  <si>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</si>
  <si>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</si>
  <si>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</si>
  <si>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</si>
  <si>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</si>
  <si>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</si>
  <si>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</si>
  <si>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</si>
  <si>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</si>
  <si>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</si>
  <si>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</si>
  <si>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</si>
  <si>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</si>
  <si>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</si>
  <si>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</si>
  <si>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</si>
  <si>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</si>
  <si>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</si>
  <si>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</si>
  <si>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</si>
  <si>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</si>
  <si>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</si>
  <si>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</si>
  <si>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</si>
  <si>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</si>
  <si>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</si>
  <si>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</si>
  <si>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</si>
  <si>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</si>
  <si>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</si>
  <si>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</si>
  <si>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</si>
  <si>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</si>
  <si>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</si>
  <si>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</si>
  <si>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</si>
  <si>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</si>
  <si>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</si>
  <si>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</si>
  <si>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</si>
  <si>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</si>
  <si>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</si>
  <si>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</si>
  <si>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</si>
  <si>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</si>
  <si>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</si>
  <si>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</si>
  <si>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</si>
  <si>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</si>
  <si>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</si>
  <si>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</si>
  <si>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</si>
  <si>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</si>
  <si>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</si>
  <si>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</si>
  <si>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</si>
  <si>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</si>
  <si>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</si>
  <si>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</si>
  <si>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</si>
  <si>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</si>
  <si>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</si>
  <si>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</si>
  <si>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</si>
  <si>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</si>
  <si>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</si>
  <si>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</si>
  <si>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</si>
  <si>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</si>
  <si>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</si>
  <si>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</si>
  <si>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</si>
  <si>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</si>
  <si>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</si>
  <si>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</si>
  <si>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</si>
  <si>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</si>
  <si>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</si>
  <si>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</si>
  <si>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</si>
  <si>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</si>
  <si>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</si>
  <si>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</si>
  <si>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</si>
  <si>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</si>
  <si>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</si>
  <si>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</si>
  <si>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</si>
  <si>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</si>
  <si>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</si>
  <si>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</si>
  <si>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</si>
  <si>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</si>
  <si>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</si>
  <si>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</si>
  <si>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</si>
  <si>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</si>
  <si>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</si>
  <si>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</si>
  <si>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</si>
  <si>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</si>
  <si>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</si>
  <si>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</si>
  <si>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</si>
  <si>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</si>
  <si>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</si>
  <si>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</si>
  <si>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</si>
  <si>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</si>
  <si>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</si>
  <si>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</si>
  <si>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</si>
  <si>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</si>
  <si>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</si>
  <si>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</si>
  <si>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</si>
  <si>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</si>
  <si>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</si>
  <si>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</si>
  <si>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</si>
  <si>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</si>
  <si>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</si>
  <si>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</si>
  <si>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</si>
  <si>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</si>
  <si>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</si>
  <si>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</si>
  <si>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</si>
  <si>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</si>
  <si>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</si>
  <si>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</si>
  <si>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</si>
  <si>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</si>
  <si>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</si>
  <si>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</si>
  <si>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</si>
  <si>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</si>
  <si>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</si>
  <si>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</si>
  <si>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</si>
  <si>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</si>
  <si>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</si>
  <si>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</si>
  <si>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</si>
  <si>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</si>
  <si>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</si>
  <si>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</si>
  <si>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</si>
  <si>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</si>
  <si>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</si>
  <si>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</si>
  <si>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</si>
  <si>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</si>
  <si>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</si>
  <si>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</si>
  <si>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</si>
  <si>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</si>
  <si>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</si>
  <si>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</si>
  <si>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</si>
  <si>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</si>
  <si>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</si>
  <si>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</si>
  <si>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</si>
  <si>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</si>
  <si>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</si>
  <si>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</si>
  <si>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</si>
  <si>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</si>
  <si>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</si>
  <si>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</si>
  <si>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</si>
  <si>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</si>
  <si>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</si>
  <si>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</si>
  <si>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</si>
  <si>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</si>
  <si>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</si>
  <si>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</si>
  <si>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</si>
  <si>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</si>
  <si>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</si>
  <si>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</si>
  <si>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</si>
  <si>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</si>
  <si>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</si>
  <si>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</si>
  <si>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</si>
  <si>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</si>
  <si>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</si>
  <si>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</si>
  <si>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</si>
  <si>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</si>
  <si>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</si>
  <si>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</si>
  <si>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</si>
  <si>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</si>
  <si>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</si>
  <si>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</si>
  <si>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</si>
  <si>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</si>
  <si>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</si>
  <si>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</si>
  <si>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</si>
  <si>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</si>
  <si>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</si>
  <si>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</si>
  <si>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</si>
  <si>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</si>
  <si>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</si>
  <si>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</si>
  <si>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</si>
  <si>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</si>
  <si>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</si>
  <si>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</si>
  <si>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</si>
  <si>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</si>
  <si>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</si>
  <si>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</si>
  <si>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</si>
  <si>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</si>
  <si>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</si>
  <si>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</si>
  <si>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</si>
  <si>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</si>
  <si>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</si>
  <si>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</si>
  <si>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</si>
  <si>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</si>
  <si>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</si>
  <si>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</si>
  <si>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</si>
  <si>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</si>
  <si>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</si>
  <si>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</si>
  <si>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</si>
  <si>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</si>
  <si>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</si>
  <si>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</si>
  <si>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</si>
  <si>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</si>
  <si>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</si>
  <si>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</si>
  <si>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</si>
  <si>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</si>
  <si>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</si>
  <si>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</si>
  <si>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</si>
  <si>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</si>
  <si>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</si>
  <si>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</si>
  <si>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</si>
  <si>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</si>
  <si>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</si>
  <si>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</si>
  <si>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</si>
  <si>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</si>
  <si>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</si>
  <si>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</si>
  <si>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</si>
  <si>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</si>
  <si>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</si>
  <si>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</si>
  <si>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</si>
  <si>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</si>
  <si>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</si>
  <si>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</si>
  <si>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</si>
  <si>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</si>
  <si>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</si>
  <si>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</si>
  <si>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</si>
  <si>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</si>
  <si>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</si>
  <si>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</si>
  <si>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</si>
  <si>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</si>
  <si>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</si>
  <si>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</si>
  <si>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</si>
  <si>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</si>
  <si>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</si>
  <si>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</si>
  <si>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</si>
  <si>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</si>
  <si>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</si>
  <si>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</si>
  <si>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</si>
  <si>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</si>
  <si>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</si>
  <si>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</si>
  <si>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</si>
  <si>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</si>
  <si>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</si>
  <si>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</si>
  <si>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</si>
  <si>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</si>
  <si>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</si>
  <si>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</si>
  <si>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</si>
  <si>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</si>
  <si>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</si>
  <si>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</si>
  <si>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</si>
  <si>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</si>
  <si>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</si>
  <si>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</si>
  <si>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</si>
  <si>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</si>
  <si>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</si>
  <si>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</si>
  <si>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</si>
  <si>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</si>
  <si>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</si>
  <si>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</si>
  <si>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</si>
  <si>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</si>
  <si>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</si>
  <si>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</si>
  <si>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</si>
  <si>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</si>
  <si>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</si>
  <si>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</si>
  <si>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</si>
  <si>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</si>
  <si>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</si>
  <si>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</si>
  <si>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</si>
  <si>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</si>
  <si>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</si>
  <si>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</si>
  <si>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</si>
  <si>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</si>
  <si>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</si>
  <si>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</si>
  <si>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</si>
  <si>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</si>
  <si>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</si>
  <si>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</si>
  <si>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</si>
  <si>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</si>
  <si>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</si>
  <si>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</si>
  <si>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</si>
  <si>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</si>
  <si>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</si>
  <si>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</si>
  <si>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</si>
  <si>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</si>
  <si>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</si>
  <si>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</si>
  <si>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</si>
  <si>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</si>
  <si>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</si>
  <si>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</si>
  <si>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</si>
  <si>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</si>
  <si>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</si>
  <si>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</si>
  <si>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</si>
  <si>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</si>
  <si>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</si>
  <si>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</si>
  <si>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</si>
  <si>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</si>
  <si>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</si>
  <si>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</si>
  <si>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</si>
  <si>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</si>
  <si>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</si>
  <si>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</si>
  <si>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</si>
  <si>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</si>
  <si>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</si>
  <si>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</si>
  <si>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</si>
  <si>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</si>
  <si>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</si>
  <si>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</si>
  <si>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</si>
  <si>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</si>
  <si>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</si>
  <si>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</si>
  <si>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</si>
  <si>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</si>
  <si>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</si>
  <si>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</si>
  <si>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</si>
  <si>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</si>
  <si>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</si>
  <si>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</si>
  <si>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</si>
  <si>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</si>
  <si>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</si>
  <si>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</si>
  <si>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</si>
  <si>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</si>
  <si>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</si>
  <si>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</si>
  <si>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</si>
  <si>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</si>
  <si>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</si>
  <si>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</si>
  <si>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</si>
  <si>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</si>
  <si>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</si>
  <si>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</si>
  <si>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</si>
  <si>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</si>
  <si>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</si>
  <si>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</si>
  <si>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</si>
  <si>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</si>
  <si>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</si>
  <si>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</si>
  <si>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</si>
  <si>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</si>
  <si>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</si>
  <si>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</si>
  <si>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</si>
  <si>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</si>
  <si>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</si>
  <si>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</si>
  <si>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</si>
  <si>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</si>
  <si>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</si>
  <si>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</si>
  <si>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</si>
  <si>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</si>
  <si>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</si>
  <si>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</si>
  <si>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</si>
  <si>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</si>
  <si>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</si>
  <si>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</si>
  <si>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</si>
  <si>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</si>
  <si>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</si>
  <si>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</si>
  <si>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</si>
  <si>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</si>
  <si>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</si>
  <si>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</si>
  <si>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</si>
  <si>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</si>
  <si>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</si>
  <si>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</si>
  <si>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</si>
  <si>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</si>
  <si>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</si>
  <si>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</si>
  <si>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</si>
  <si>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</si>
  <si>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</si>
  <si>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</si>
  <si>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</si>
  <si>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</si>
  <si>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</si>
  <si>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</si>
  <si>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</si>
  <si>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</si>
  <si>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</si>
  <si>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</si>
  <si>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</si>
  <si>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</si>
  <si>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</si>
  <si>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</si>
  <si>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</si>
  <si>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</si>
  <si>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</si>
  <si>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</si>
  <si>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</si>
  <si>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</si>
  <si>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</si>
  <si>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</si>
  <si>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</si>
  <si>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</si>
  <si>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</si>
  <si>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</si>
  <si>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</si>
  <si>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</si>
  <si>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</si>
  <si>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</si>
  <si>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</si>
  <si>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</si>
  <si>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</si>
  <si>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</si>
  <si>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</si>
  <si>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</si>
  <si>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</si>
  <si>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</si>
  <si>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</si>
  <si>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</si>
  <si>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</si>
  <si>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</si>
  <si>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</si>
  <si>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</si>
  <si>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</si>
  <si>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</si>
  <si>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</si>
  <si>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</si>
  <si>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</si>
  <si>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</si>
  <si>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</si>
  <si>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</si>
  <si>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</si>
  <si>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</si>
  <si>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</si>
  <si>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</si>
  <si>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</si>
  <si>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</si>
  <si>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</si>
  <si>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</si>
  <si>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</si>
  <si>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</si>
  <si>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</si>
  <si>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</si>
  <si>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</si>
  <si>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</si>
  <si>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</si>
  <si>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</si>
  <si>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</si>
  <si>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</si>
  <si>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</si>
  <si>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</si>
  <si>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</si>
  <si>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</si>
  <si>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</si>
  <si>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</si>
  <si>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</si>
  <si>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</si>
  <si>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</si>
  <si>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</si>
  <si>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</si>
  <si>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</si>
  <si>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</si>
  <si>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</si>
  <si>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</si>
  <si>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</si>
  <si>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</si>
  <si>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</si>
  <si>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</si>
  <si>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</si>
  <si>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</si>
  <si>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</si>
  <si>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</si>
  <si>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</si>
  <si>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</si>
  <si>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</si>
  <si>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</si>
  <si>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</si>
  <si>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</si>
  <si>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</si>
  <si>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</si>
  <si>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</si>
  <si>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</si>
  <si>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</si>
  <si>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</si>
  <si>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</si>
  <si>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</si>
  <si>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</si>
  <si>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</si>
  <si>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</si>
  <si>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</si>
  <si>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</si>
  <si>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</si>
  <si>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</si>
  <si>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</si>
  <si>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</si>
  <si>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</si>
  <si>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</si>
  <si>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</si>
  <si>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</si>
  <si>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</si>
  <si>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</si>
  <si>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</si>
  <si>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</si>
  <si>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</si>
  <si>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</si>
  <si>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</si>
  <si>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</si>
  <si>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</si>
  <si>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</si>
  <si>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</si>
  <si>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</si>
  <si>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</si>
  <si>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</si>
  <si>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</si>
  <si>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</si>
  <si>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</si>
  <si>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</si>
  <si>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</si>
  <si>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</si>
  <si>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</si>
  <si>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</si>
  <si>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</si>
  <si>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</si>
  <si>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</si>
  <si>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</si>
  <si>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</si>
  <si>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</si>
  <si>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</si>
  <si>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</si>
  <si>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</si>
  <si>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</si>
  <si>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</si>
  <si>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</si>
  <si>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</si>
  <si>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</si>
  <si>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</si>
  <si>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</si>
  <si>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</si>
  <si>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</si>
  <si>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</si>
  <si>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</si>
  <si>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</si>
  <si>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</si>
  <si>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</si>
  <si>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</si>
  <si>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</si>
  <si>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</si>
  <si>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</si>
  <si>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</si>
  <si>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</si>
  <si>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</si>
  <si>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</si>
  <si>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</si>
  <si>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</si>
  <si>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</si>
  <si>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</si>
  <si>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</si>
  <si>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</si>
  <si>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</si>
  <si>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</si>
  <si>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</si>
  <si>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</si>
  <si>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</si>
  <si>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</si>
  <si>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</si>
  <si>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</si>
  <si>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</si>
  <si>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</si>
  <si>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</si>
  <si>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</si>
  <si>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</si>
  <si>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</si>
  <si>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</si>
  <si>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</si>
  <si>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</si>
  <si>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</si>
  <si>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</si>
  <si>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</si>
  <si>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</si>
  <si>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</si>
  <si>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</si>
  <si>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</si>
  <si>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</si>
  <si>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</si>
  <si>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</si>
  <si>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</si>
  <si>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</si>
  <si>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</si>
  <si>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</si>
  <si>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</si>
  <si>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</si>
  <si>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</si>
  <si>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</si>
  <si>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</si>
  <si>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</si>
  <si>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</si>
  <si>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</si>
  <si>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</si>
  <si>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</si>
  <si>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</si>
  <si>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</si>
  <si>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</si>
  <si>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</si>
  <si>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</si>
  <si>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</si>
  <si>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</si>
  <si>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</si>
  <si>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</si>
  <si>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</si>
  <si>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</si>
  <si>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</si>
  <si>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</si>
  <si>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</si>
  <si>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</si>
  <si>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</si>
  <si>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</si>
  <si>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</si>
  <si>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</si>
  <si>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</si>
  <si>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</si>
  <si>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</si>
  <si>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</si>
  <si>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</si>
  <si>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</si>
  <si>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</si>
  <si>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</si>
  <si>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</si>
  <si>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</si>
  <si>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</si>
  <si>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</si>
  <si>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</si>
  <si>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</si>
  <si>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</si>
  <si>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</si>
  <si>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</si>
  <si>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</si>
  <si>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</si>
  <si>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</si>
  <si>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</si>
  <si>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</si>
  <si>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</si>
  <si>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</si>
  <si>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</si>
  <si>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</si>
  <si>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</si>
  <si>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</si>
  <si>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</si>
  <si>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</si>
  <si>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</si>
  <si>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</si>
  <si>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</si>
  <si>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</si>
  <si>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</si>
  <si>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</si>
  <si>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</si>
  <si>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</si>
  <si>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</si>
  <si>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</si>
  <si>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</si>
  <si>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</si>
  <si>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</si>
  <si>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</si>
  <si>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</si>
  <si>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</si>
  <si>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</si>
  <si>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</si>
  <si>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</si>
  <si>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</si>
  <si>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</si>
  <si>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</si>
  <si>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</si>
  <si>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</si>
  <si>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</si>
  <si>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</si>
  <si>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</si>
  <si>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</si>
  <si>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</si>
  <si>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</si>
  <si>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</si>
  <si>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</si>
  <si>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</si>
  <si>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</si>
  <si>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</si>
  <si>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</si>
  <si>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</si>
  <si>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</si>
  <si>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</si>
  <si>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</si>
  <si>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</si>
  <si>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</si>
  <si>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</si>
  <si>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</si>
  <si>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</si>
  <si>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</si>
  <si>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</si>
  <si>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</si>
  <si>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</si>
  <si>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</si>
  <si>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</si>
  <si>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</si>
  <si>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</si>
  <si>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</si>
  <si>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</si>
  <si>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</si>
  <si>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</si>
  <si>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</si>
  <si>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</si>
  <si>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</si>
  <si>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</si>
  <si>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</si>
  <si>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</si>
  <si>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</si>
  <si>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</si>
  <si>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</si>
  <si>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</si>
  <si>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</si>
  <si>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</si>
  <si>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</si>
  <si>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</si>
  <si>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</si>
  <si>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</si>
  <si>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</si>
  <si>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</si>
  <si>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</si>
  <si>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</si>
  <si>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</si>
  <si>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</si>
  <si>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</si>
  <si>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</si>
  <si>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</si>
  <si>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</si>
  <si>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</si>
  <si>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</si>
  <si>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</si>
  <si>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</si>
  <si>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</si>
  <si>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</si>
  <si>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</si>
  <si>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</si>
  <si>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</si>
  <si>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</si>
  <si>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</si>
  <si>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</si>
  <si>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</si>
  <si>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</si>
  <si>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</si>
  <si>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</si>
  <si>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</si>
  <si>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</si>
  <si>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</si>
  <si>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</si>
  <si>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</si>
  <si>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</si>
  <si>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</si>
  <si>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</si>
  <si>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</si>
  <si>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</si>
  <si>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</si>
  <si>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</si>
  <si>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</si>
  <si>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</si>
  <si>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</si>
  <si>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</si>
  <si>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</si>
  <si>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</si>
  <si>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</si>
  <si>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</si>
  <si>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</si>
  <si>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</si>
  <si>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</si>
  <si>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</si>
  <si>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</si>
  <si>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</si>
  <si>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</si>
  <si>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</si>
  <si>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</si>
  <si>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</si>
  <si>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</si>
  <si>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</si>
  <si>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</si>
  <si>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</si>
  <si>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</si>
  <si>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</si>
  <si>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</si>
  <si>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</si>
  <si>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</si>
  <si>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</si>
  <si>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</si>
  <si>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</si>
  <si>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</si>
  <si>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</si>
  <si>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</si>
  <si>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</si>
  <si>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</si>
  <si>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</si>
  <si>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</si>
  <si>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</si>
  <si>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</si>
  <si>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</si>
  <si>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</si>
  <si>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</si>
  <si>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</si>
  <si>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</si>
  <si>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</si>
  <si>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</si>
  <si>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</si>
  <si>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</si>
  <si>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</si>
  <si>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</si>
  <si>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</si>
  <si>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</si>
  <si>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</si>
  <si>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</si>
  <si>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</si>
  <si>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</si>
  <si>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</si>
  <si>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</si>
  <si>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</si>
  <si>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</si>
  <si>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</si>
  <si>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</si>
  <si>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</si>
  <si>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</si>
  <si>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</si>
  <si>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</si>
  <si>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</si>
  <si>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</si>
  <si>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</si>
  <si>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</si>
  <si>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</si>
  <si>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</si>
  <si>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</si>
  <si>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</si>
  <si>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</si>
  <si>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</si>
  <si>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</si>
  <si>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</si>
  <si>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</si>
  <si>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</si>
  <si>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</si>
  <si>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</si>
  <si>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</si>
  <si>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</si>
  <si>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</si>
  <si>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</si>
  <si>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</si>
  <si>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</si>
  <si>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</si>
  <si>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</si>
  <si>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</si>
  <si>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</si>
  <si>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</si>
  <si>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</si>
  <si>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</si>
  <si>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</si>
  <si>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</si>
  <si>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</si>
  <si>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</si>
  <si>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</si>
  <si>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</si>
  <si>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</si>
  <si>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</si>
  <si>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</si>
  <si>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</si>
  <si>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</si>
  <si>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</si>
  <si>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</si>
  <si>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</si>
  <si>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</si>
  <si>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</si>
  <si>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</si>
  <si>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</si>
  <si>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</si>
  <si>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</si>
  <si>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</si>
  <si>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</si>
  <si>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</si>
  <si>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</si>
  <si>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</si>
  <si>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</si>
  <si>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</si>
  <si>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</si>
  <si>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</si>
  <si>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</si>
  <si>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</si>
  <si>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</si>
  <si>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</si>
  <si>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</si>
  <si>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</si>
  <si>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</si>
  <si>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</si>
  <si>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</si>
  <si>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</si>
  <si>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</si>
  <si>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</si>
  <si>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</si>
  <si>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</si>
  <si>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</si>
  <si>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</si>
  <si>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</si>
  <si>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</si>
  <si>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</si>
  <si>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</si>
  <si>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</si>
  <si>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</si>
  <si>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</si>
  <si>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</si>
  <si>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</si>
  <si>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</si>
  <si>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</si>
  <si>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</si>
  <si>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</si>
  <si>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</si>
  <si>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</si>
  <si>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</si>
  <si>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</si>
  <si>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</si>
  <si>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</si>
  <si>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</si>
  <si>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</si>
  <si>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</si>
  <si>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</si>
  <si>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</si>
  <si>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</si>
  <si>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</si>
  <si>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</si>
  <si>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</si>
  <si>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</si>
  <si>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</si>
  <si>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</si>
  <si>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</si>
  <si>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</si>
  <si>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</si>
  <si>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</si>
  <si>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</si>
  <si>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</si>
  <si>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</si>
  <si>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</si>
  <si>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</si>
  <si>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</si>
  <si>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</si>
  <si>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</si>
  <si>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</si>
  <si>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</si>
  <si>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</si>
  <si>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</si>
  <si>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</si>
  <si>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</si>
  <si>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</si>
  <si>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</si>
  <si>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</si>
  <si>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</si>
  <si>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</si>
  <si>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</si>
  <si>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</si>
  <si>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</si>
  <si>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</si>
  <si>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</si>
  <si>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</si>
  <si>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</si>
  <si>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</si>
  <si>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</si>
  <si>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</si>
  <si>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</si>
  <si>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</si>
  <si>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</si>
  <si>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</si>
  <si>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</si>
  <si>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</si>
  <si>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</si>
  <si>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</si>
  <si>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</si>
  <si>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</si>
  <si>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</si>
  <si>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</si>
  <si>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</si>
  <si>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</si>
  <si>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</si>
  <si>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</si>
  <si>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</si>
  <si>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</si>
  <si>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</si>
  <si>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</si>
  <si>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</si>
  <si>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</si>
  <si>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</si>
  <si>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</si>
  <si>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</si>
  <si>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</si>
  <si>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</si>
  <si>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</si>
  <si>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</si>
  <si>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</si>
  <si>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</si>
  <si>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</si>
  <si>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</si>
  <si>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</si>
  <si>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</si>
  <si>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</si>
  <si>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</si>
  <si>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</si>
  <si>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</si>
  <si>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</si>
  <si>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</si>
  <si>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</si>
  <si>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</si>
  <si>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</si>
  <si>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</si>
  <si>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</si>
  <si>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</si>
  <si>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</si>
  <si>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</si>
  <si>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</si>
  <si>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</si>
  <si>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</si>
  <si>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</si>
  <si>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</si>
  <si>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</si>
  <si>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</si>
  <si>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</si>
  <si>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</si>
  <si>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</si>
  <si>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</si>
  <si>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</si>
  <si>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</si>
  <si>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</si>
  <si>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</si>
  <si>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</si>
  <si>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</si>
  <si>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</si>
  <si>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</si>
  <si>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</si>
  <si>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</si>
  <si>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</si>
  <si>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</si>
  <si>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</si>
  <si>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</si>
  <si>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</si>
  <si>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</si>
  <si>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</si>
  <si>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</si>
  <si>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</si>
  <si>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</si>
  <si>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</si>
  <si>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</si>
  <si>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</si>
  <si>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</si>
  <si>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</si>
  <si>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</si>
  <si>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</si>
  <si>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</si>
  <si>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</si>
  <si>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</si>
  <si>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</si>
  <si>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</si>
  <si>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</si>
  <si>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</si>
  <si>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</si>
  <si>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</si>
  <si>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</si>
  <si>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</si>
  <si>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</si>
  <si>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</si>
  <si>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</si>
  <si>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</si>
  <si>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</si>
  <si>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</si>
  <si>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</si>
  <si>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</si>
  <si>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</si>
  <si>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</si>
  <si>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</si>
  <si>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</si>
  <si>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</si>
  <si>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</si>
  <si>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</si>
  <si>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</si>
  <si>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</si>
  <si>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</si>
  <si>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</si>
  <si>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</si>
  <si>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</si>
  <si>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</si>
  <si>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</si>
  <si>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</si>
  <si>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</si>
  <si>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</si>
  <si>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</si>
  <si>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</si>
  <si>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</si>
  <si>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</si>
  <si>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</si>
  <si>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</si>
  <si>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</si>
  <si>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</si>
  <si>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</si>
  <si>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</si>
  <si>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</si>
  <si>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</si>
  <si>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</si>
  <si>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</si>
  <si>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</si>
  <si>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</si>
  <si>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</si>
  <si>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</si>
  <si>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</si>
  <si>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</si>
  <si>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</si>
  <si>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</si>
  <si>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</si>
  <si>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</si>
  <si>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</si>
  <si>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</si>
  <si>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</si>
  <si>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</si>
  <si>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</si>
  <si>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</si>
  <si>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</si>
  <si>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</si>
  <si>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</si>
  <si>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</si>
  <si>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</si>
  <si>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</si>
  <si>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</si>
  <si>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</si>
  <si>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</si>
  <si>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</si>
  <si>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</si>
  <si>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</si>
  <si>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</si>
  <si>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</si>
  <si>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</si>
  <si>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</si>
  <si>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</si>
  <si>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</si>
  <si>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</si>
  <si>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</si>
  <si>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</si>
  <si>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</si>
  <si>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</si>
  <si>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</si>
  <si>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</si>
  <si>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</si>
  <si>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</si>
  <si>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</si>
  <si>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</si>
  <si>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</si>
  <si>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</si>
  <si>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</si>
  <si>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</si>
  <si>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</si>
  <si>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</si>
  <si>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</si>
  <si>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</si>
  <si>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</si>
  <si>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</si>
  <si>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</si>
  <si>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</si>
  <si>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</si>
  <si>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</si>
  <si>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</si>
  <si>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</si>
  <si>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</si>
  <si>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</si>
  <si>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</si>
  <si>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</si>
  <si>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</si>
  <si>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</si>
  <si>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</si>
  <si>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</si>
  <si>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</si>
  <si>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</si>
  <si>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</si>
  <si>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</si>
  <si>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</si>
  <si>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</si>
  <si>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</si>
  <si>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</si>
  <si>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</si>
  <si>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</si>
  <si>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</si>
  <si>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</si>
  <si>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</si>
  <si>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</si>
  <si>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</si>
  <si>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</si>
  <si>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</si>
  <si>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</si>
  <si>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</si>
  <si>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</si>
  <si>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</si>
  <si>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</si>
  <si>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</si>
  <si>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</si>
  <si>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</si>
  <si>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</si>
  <si>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</si>
  <si>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</si>
  <si>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</si>
  <si>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</si>
  <si>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</si>
  <si>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</si>
  <si>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</si>
  <si>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</si>
  <si>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</si>
  <si>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</si>
  <si>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</si>
  <si>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</si>
  <si>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</si>
  <si>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</si>
  <si>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</si>
  <si>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</si>
  <si>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</si>
  <si>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</si>
  <si>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</si>
  <si>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</si>
  <si>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</si>
  <si>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</si>
  <si>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</si>
  <si>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</si>
  <si>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</si>
  <si>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</si>
  <si>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</si>
  <si>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</si>
  <si>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</si>
  <si>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</si>
  <si>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</si>
  <si>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</si>
  <si>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</si>
  <si>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</si>
  <si>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</si>
  <si>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</si>
  <si>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</si>
  <si>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</si>
  <si>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</si>
  <si>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</si>
  <si>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</si>
  <si>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</si>
  <si>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</si>
  <si>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</si>
  <si>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</si>
  <si>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</si>
  <si>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</si>
  <si>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</si>
  <si>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</si>
  <si>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</si>
  <si>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</si>
  <si>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</si>
  <si>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</si>
  <si>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</si>
  <si>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</si>
  <si>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</si>
  <si>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</si>
  <si>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</si>
  <si>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</si>
  <si>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</si>
  <si>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</si>
  <si>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</si>
  <si>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</si>
  <si>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</si>
  <si>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</si>
  <si>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</si>
  <si>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</si>
  <si>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</si>
  <si>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</si>
  <si>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</si>
  <si>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</si>
  <si>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</si>
  <si>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</si>
  <si>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</si>
  <si>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</si>
  <si>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</si>
  <si>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</si>
  <si>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</si>
  <si>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</si>
  <si>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</si>
  <si>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</si>
  <si>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</si>
  <si>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</si>
  <si>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</si>
  <si>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</si>
  <si>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</si>
  <si>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</si>
  <si>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</si>
  <si>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</si>
  <si>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</si>
  <si>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</si>
  <si>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</si>
  <si>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</si>
  <si>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</si>
  <si>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</si>
  <si>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</si>
  <si>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</si>
  <si>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</si>
  <si>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</si>
  <si>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</si>
  <si>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</si>
  <si>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</si>
  <si>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</si>
  <si>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</si>
  <si>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</si>
  <si>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</si>
  <si>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</si>
  <si>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</si>
  <si>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</si>
  <si>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</si>
  <si>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</si>
  <si>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</si>
  <si>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</si>
  <si>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</si>
  <si>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</si>
  <si>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</si>
  <si>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</si>
  <si>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</si>
  <si>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</si>
  <si>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</si>
  <si>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</si>
  <si>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</si>
  <si>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</si>
  <si>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</si>
  <si>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</si>
  <si>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</si>
  <si>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</si>
  <si>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</si>
  <si>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</si>
  <si>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</si>
  <si>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</si>
  <si>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</si>
  <si>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</si>
  <si>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</si>
  <si>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</si>
  <si>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</si>
  <si>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</si>
  <si>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</si>
  <si>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</si>
  <si>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</si>
  <si>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</si>
  <si>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</si>
  <si>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</si>
  <si>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</si>
  <si>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</si>
  <si>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</si>
  <si>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</si>
  <si>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</si>
  <si>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</si>
  <si>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</si>
  <si>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</si>
  <si>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</si>
  <si>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</si>
  <si>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</si>
  <si>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</si>
  <si>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</si>
  <si>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</si>
  <si>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</si>
  <si>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</si>
  <si>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</si>
  <si>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</si>
  <si>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</si>
  <si>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</si>
  <si>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</si>
  <si>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</si>
  <si>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</si>
  <si>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</si>
  <si>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</si>
  <si>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</si>
  <si>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</si>
  <si>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</si>
  <si>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</si>
  <si>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</si>
  <si>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</si>
  <si>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</si>
  <si>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</si>
  <si>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</si>
  <si>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</si>
  <si>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</si>
  <si>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</si>
  <si>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</si>
  <si>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</si>
  <si>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</si>
  <si>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</si>
  <si>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</si>
  <si>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</si>
  <si>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</si>
  <si>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</si>
  <si>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</si>
  <si>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</si>
  <si>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</si>
  <si>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</si>
  <si>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</si>
  <si>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</si>
  <si>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</si>
  <si>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</si>
  <si>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</si>
  <si>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</si>
  <si>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</si>
  <si>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</si>
  <si>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</si>
  <si>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</si>
  <si>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</si>
  <si>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</si>
  <si>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</si>
  <si>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</si>
  <si>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</si>
  <si>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</si>
  <si>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</si>
  <si>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</si>
  <si>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</si>
  <si>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</si>
  <si>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</si>
  <si>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</si>
  <si>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</si>
  <si>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</si>
  <si>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</si>
  <si>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</si>
  <si>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</si>
  <si>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</si>
  <si>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</si>
  <si>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</si>
  <si>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</si>
  <si>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</si>
  <si>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</si>
  <si>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</si>
  <si>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</si>
  <si>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</si>
  <si>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</si>
  <si>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</si>
  <si>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</si>
  <si>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</si>
  <si>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</si>
  <si>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</si>
  <si>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</si>
  <si>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</si>
  <si>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</si>
  <si>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</si>
  <si>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</si>
  <si>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</si>
  <si>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</si>
  <si>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</si>
  <si>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</si>
  <si>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</si>
  <si>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</si>
  <si>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</si>
  <si>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</si>
  <si>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</si>
  <si>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</si>
  <si>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</si>
  <si>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</si>
  <si>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</si>
  <si>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</si>
  <si>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</si>
  <si>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</si>
  <si>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</si>
  <si>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</si>
  <si>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</si>
  <si>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</si>
  <si>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</si>
  <si>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</si>
  <si>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</si>
  <si>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</si>
  <si>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</si>
  <si>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</si>
  <si>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</si>
  <si>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</si>
  <si>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</si>
  <si>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</si>
  <si>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</si>
  <si>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</si>
  <si>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</si>
  <si>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</si>
  <si>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</si>
  <si>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</si>
  <si>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</si>
  <si>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</si>
  <si>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</si>
  <si>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</si>
  <si>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</si>
  <si>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</si>
  <si>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</si>
  <si>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</si>
  <si>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</si>
  <si>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</si>
  <si>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</si>
  <si>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</si>
  <si>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</si>
  <si>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</si>
  <si>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</si>
  <si>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</si>
  <si>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</si>
  <si>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</si>
  <si>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</si>
  <si>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</si>
  <si>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</si>
  <si>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</si>
  <si>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</si>
  <si>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</si>
  <si>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</si>
  <si>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</si>
  <si>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</si>
  <si>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</si>
  <si>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</si>
  <si>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</si>
  <si>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</si>
  <si>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</si>
  <si>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</si>
  <si>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</si>
  <si>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</si>
  <si>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</si>
  <si>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</si>
  <si>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</si>
  <si>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</si>
  <si>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</si>
  <si>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</si>
  <si>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</si>
  <si>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</si>
  <si>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</si>
  <si>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</si>
  <si>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</si>
  <si>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</si>
  <si>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</si>
  <si>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</si>
  <si>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</si>
  <si>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</si>
  <si>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</si>
  <si>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</si>
  <si>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</si>
  <si>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</si>
  <si>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</si>
  <si>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</si>
  <si>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</si>
  <si>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</si>
  <si>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</si>
  <si>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</si>
  <si>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</si>
  <si>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</si>
  <si>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</si>
  <si>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</si>
  <si>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</si>
  <si>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</si>
  <si>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</si>
  <si>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</si>
  <si>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</si>
  <si>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</si>
  <si>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</si>
  <si>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</si>
  <si>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</si>
  <si>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</si>
  <si>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</si>
  <si>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</si>
  <si>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</si>
  <si>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</si>
  <si>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</si>
  <si>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</si>
  <si>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</si>
  <si>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</si>
  <si>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</si>
  <si>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</si>
  <si>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</si>
  <si>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</si>
  <si>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</si>
  <si>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</si>
  <si>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</si>
  <si>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</si>
  <si>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</si>
  <si>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</si>
  <si>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</si>
  <si>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</si>
  <si>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</si>
  <si>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</si>
  <si>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</si>
  <si>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</si>
  <si>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</si>
  <si>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</si>
  <si>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</si>
  <si>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</si>
  <si>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</si>
  <si>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</si>
  <si>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</si>
  <si>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</si>
  <si>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</si>
  <si>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</si>
  <si>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</si>
  <si>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</si>
  <si>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</si>
  <si>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</si>
  <si>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</si>
  <si>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</si>
  <si>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</si>
  <si>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</si>
  <si>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</si>
  <si>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</si>
  <si>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</si>
  <si>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</si>
  <si>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</si>
  <si>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</si>
  <si>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</si>
  <si>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</si>
  <si>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</si>
  <si>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</si>
  <si>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</si>
  <si>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</si>
  <si>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</si>
  <si>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</si>
  <si>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</si>
  <si>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</si>
  <si>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</si>
  <si>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</si>
  <si>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</si>
  <si>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</si>
  <si>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</si>
  <si>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</si>
  <si>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</si>
  <si>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</si>
  <si>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</si>
  <si>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</si>
  <si>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</si>
  <si>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</si>
  <si>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</si>
  <si>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</si>
  <si>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</si>
  <si>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</si>
  <si>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</si>
  <si>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</si>
  <si>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</si>
  <si>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</si>
  <si>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</si>
  <si>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</si>
  <si>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</si>
  <si>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</si>
  <si>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</si>
  <si>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</si>
  <si>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</si>
  <si>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</si>
  <si>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</si>
  <si>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</si>
  <si>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</si>
  <si>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</si>
  <si>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</si>
  <si>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</si>
  <si>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</si>
  <si>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</si>
  <si>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</si>
  <si>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</si>
  <si>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</si>
  <si>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</si>
  <si>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</si>
  <si>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</si>
  <si>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</si>
  <si>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</si>
  <si>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</si>
  <si>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</si>
  <si>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</si>
  <si>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</si>
  <si>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</si>
  <si>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</si>
  <si>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</si>
  <si>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</si>
  <si>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</si>
  <si>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</si>
  <si>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</si>
  <si>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</si>
  <si>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</si>
  <si>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</si>
  <si>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</si>
  <si>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</si>
  <si>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</si>
  <si>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</si>
  <si>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</si>
  <si>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</si>
  <si>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</si>
  <si>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</si>
  <si>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</si>
  <si>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</si>
  <si>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</si>
  <si>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</si>
  <si>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</si>
  <si>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</si>
  <si>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</si>
  <si>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</si>
  <si>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</si>
  <si>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</si>
  <si>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</si>
  <si>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</si>
  <si>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</si>
  <si>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</si>
  <si>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</si>
  <si>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</si>
  <si>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</si>
  <si>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</si>
  <si>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</si>
  <si>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</si>
  <si>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</si>
  <si>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</si>
  <si>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</si>
  <si>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</si>
  <si>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</si>
  <si>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</si>
  <si>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</si>
  <si>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</si>
  <si>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</si>
  <si>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</si>
  <si>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</si>
  <si>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</si>
  <si>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</si>
  <si>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</si>
  <si>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</si>
  <si>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</si>
  <si>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</si>
  <si>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</si>
  <si>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</si>
  <si>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</si>
  <si>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</si>
  <si>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</si>
  <si>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</si>
  <si>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</si>
  <si>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</si>
  <si>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</si>
  <si>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</si>
  <si>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</si>
  <si>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</si>
  <si>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</si>
  <si>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</si>
  <si>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</si>
  <si>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</si>
  <si>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</si>
  <si>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</si>
  <si>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</si>
  <si>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</si>
  <si>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</si>
  <si>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</si>
  <si>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</si>
  <si>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</si>
  <si>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</si>
  <si>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</si>
  <si>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</si>
  <si>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</si>
  <si>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</si>
  <si>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</si>
  <si>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</si>
  <si>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</si>
  <si>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</si>
  <si>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</si>
  <si>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</si>
  <si>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</si>
  <si>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</si>
  <si>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</si>
  <si>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</si>
  <si>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</si>
  <si>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</si>
  <si>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</si>
  <si>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</si>
  <si>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</si>
  <si>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</si>
  <si>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</si>
  <si>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</si>
  <si>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</si>
  <si>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</si>
  <si>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</si>
  <si>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</si>
  <si>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</si>
  <si>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</si>
  <si>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</si>
  <si>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</si>
  <si>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</si>
  <si>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</si>
  <si>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</si>
  <si>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</si>
  <si>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</si>
  <si>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</si>
  <si>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</si>
  <si>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</si>
  <si>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</si>
  <si>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</si>
  <si>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</si>
  <si>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</si>
  <si>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</si>
  <si>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</si>
  <si>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</si>
  <si>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</si>
  <si>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</si>
  <si>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</si>
  <si>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</si>
  <si>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</si>
  <si>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</si>
  <si>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</si>
  <si>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</si>
  <si>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</si>
  <si>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</si>
  <si>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</si>
  <si>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</si>
  <si>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</si>
  <si>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</si>
  <si>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</si>
  <si>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</si>
  <si>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</si>
  <si>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</si>
  <si>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</si>
  <si>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</si>
  <si>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</si>
  <si>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</si>
  <si>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</si>
  <si>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</si>
  <si>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</si>
  <si>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</si>
  <si>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</si>
  <si>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</si>
  <si>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</si>
  <si>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</si>
  <si>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</si>
  <si>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</si>
  <si>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</si>
  <si>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</si>
  <si>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</si>
  <si>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</si>
  <si>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</si>
  <si>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</si>
  <si>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</si>
  <si>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</si>
  <si>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</si>
  <si>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</si>
  <si>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</si>
  <si>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</si>
  <si>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</si>
  <si>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</si>
  <si>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</si>
  <si>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</si>
  <si>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</si>
  <si>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</si>
  <si>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</si>
  <si>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</si>
  <si>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</si>
  <si>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</si>
  <si>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</si>
  <si>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</si>
  <si>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</si>
  <si>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</si>
  <si>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</si>
  <si>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</si>
  <si>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</si>
  <si>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</si>
  <si>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</si>
  <si>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</si>
  <si>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</si>
  <si>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</si>
  <si>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</si>
  <si>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</si>
  <si>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</si>
  <si>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</si>
  <si>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</si>
  <si>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</si>
  <si>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</si>
  <si>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</si>
  <si>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</si>
  <si>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</si>
  <si>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</si>
  <si>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</si>
  <si>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</si>
  <si>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</si>
  <si>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</si>
  <si>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</si>
  <si>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</si>
  <si>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</si>
  <si>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</si>
  <si>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</si>
  <si>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</si>
  <si>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</si>
  <si>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</si>
  <si>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</si>
  <si>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</si>
  <si>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</si>
  <si>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</si>
  <si>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</si>
  <si>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</si>
  <si>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</si>
  <si>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</si>
  <si>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</si>
  <si>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</si>
  <si>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</si>
  <si>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</si>
  <si>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</si>
  <si>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</si>
  <si>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</si>
  <si>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</si>
  <si>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</si>
  <si>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</si>
  <si>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</si>
  <si>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</si>
  <si>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</si>
  <si>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</si>
  <si>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</si>
  <si>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</si>
  <si>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</si>
  <si>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</si>
  <si>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</si>
  <si>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</si>
  <si>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</si>
  <si>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</si>
  <si>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</si>
  <si>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</si>
  <si>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</si>
  <si>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</si>
  <si>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</si>
  <si>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</si>
  <si>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</si>
  <si>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</si>
  <si>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</si>
  <si>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</si>
  <si>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</si>
  <si>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</si>
  <si>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</si>
  <si>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</si>
  <si>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</si>
  <si>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</si>
  <si>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</si>
  <si>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</si>
  <si>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</si>
  <si>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</si>
  <si>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</si>
  <si>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</si>
  <si>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</si>
  <si>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</si>
  <si>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</si>
  <si>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</si>
  <si>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</si>
  <si>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</si>
  <si>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</si>
  <si>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</si>
  <si>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</si>
  <si>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</si>
  <si>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</si>
  <si>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</si>
  <si>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</si>
  <si>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</si>
  <si>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</si>
  <si>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</si>
  <si>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</si>
  <si>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</si>
  <si>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</si>
  <si>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</si>
  <si>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</si>
  <si>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</si>
  <si>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</si>
  <si>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</si>
  <si>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</si>
  <si>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</si>
  <si>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</si>
  <si>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</si>
  <si>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</si>
  <si>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</si>
  <si>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</si>
  <si>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</si>
  <si>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</si>
  <si>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</si>
  <si>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</si>
  <si>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</si>
  <si>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</si>
  <si>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</si>
  <si>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</si>
  <si>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</si>
  <si>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</si>
  <si>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</si>
  <si>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</si>
  <si>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</si>
  <si>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</si>
  <si>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</si>
  <si>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</si>
  <si>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</si>
  <si>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</si>
  <si>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</si>
  <si>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</si>
  <si>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</si>
  <si>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</si>
  <si>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</si>
  <si>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</si>
  <si>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</si>
  <si>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</si>
  <si>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</si>
  <si>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</si>
  <si>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</si>
  <si>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</si>
  <si>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</si>
  <si>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</si>
  <si>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</si>
  <si>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</si>
  <si>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</si>
  <si>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</si>
  <si>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</si>
  <si>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</si>
  <si>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</si>
  <si>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</si>
  <si>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</si>
  <si>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</si>
  <si>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</si>
  <si>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</si>
  <si>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</si>
  <si>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</si>
  <si>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</si>
  <si>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</si>
  <si>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</si>
  <si>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</si>
  <si>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</si>
  <si>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</si>
  <si>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</si>
  <si>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</si>
  <si>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</si>
  <si>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</si>
  <si>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</si>
  <si>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</si>
  <si>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</si>
  <si>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</si>
  <si>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</si>
  <si>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</si>
  <si>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</si>
  <si>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</si>
  <si>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</si>
  <si>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</si>
  <si>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</si>
  <si>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</si>
  <si>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</si>
  <si>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</si>
  <si>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</si>
  <si>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</si>
  <si>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</si>
  <si>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</si>
  <si>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</si>
  <si>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</si>
  <si>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</si>
  <si>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</si>
  <si>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</si>
  <si>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</si>
  <si>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</si>
  <si>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</si>
  <si>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</si>
  <si>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</si>
  <si>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</si>
  <si>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</si>
  <si>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</si>
  <si>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</si>
  <si>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</si>
  <si>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</si>
  <si>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</si>
  <si>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</si>
  <si>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</si>
  <si>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</si>
  <si>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</si>
  <si>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</si>
  <si>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</si>
  <si>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</si>
  <si>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</si>
  <si>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</si>
  <si>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</si>
  <si>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</si>
  <si>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</si>
  <si>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</si>
  <si>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</si>
  <si>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</si>
  <si>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</si>
  <si>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</si>
  <si>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</si>
  <si>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</si>
  <si>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</si>
  <si>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</si>
  <si>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</si>
  <si>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</si>
  <si>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</si>
  <si>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</si>
  <si>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</si>
  <si>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</si>
  <si>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</si>
  <si>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</si>
  <si>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</si>
  <si>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</si>
  <si>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</si>
  <si>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</si>
  <si>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</si>
  <si>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</si>
  <si>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</si>
  <si>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</si>
  <si>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</si>
  <si>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</si>
  <si>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</si>
  <si>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</si>
  <si>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</si>
  <si>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</si>
  <si>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</si>
  <si>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</si>
  <si>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</si>
  <si>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</si>
  <si>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</si>
  <si>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</si>
  <si>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</si>
  <si>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</si>
  <si>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</si>
  <si>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</si>
  <si>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</si>
  <si>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</si>
  <si>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</si>
  <si>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</si>
  <si>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</si>
  <si>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</si>
  <si>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</si>
  <si>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</si>
  <si>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</si>
  <si>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</si>
  <si>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</si>
  <si>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</si>
  <si>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</si>
  <si>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</si>
  <si>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</si>
  <si>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</si>
  <si>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</si>
  <si>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</si>
  <si>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</si>
  <si>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</si>
  <si>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</si>
  <si>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</si>
  <si>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</si>
  <si>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</si>
  <si>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</si>
  <si>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</si>
  <si>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</si>
  <si>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</si>
  <si>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</si>
  <si>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</si>
  <si>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</si>
  <si>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</si>
  <si>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</si>
  <si>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</si>
  <si>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</si>
  <si>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</si>
  <si>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</si>
  <si>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</si>
  <si>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</si>
  <si>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</si>
  <si>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</si>
  <si>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</si>
  <si>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</si>
  <si>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</si>
  <si>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</si>
  <si>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</si>
  <si>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</si>
  <si>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</si>
  <si>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</si>
  <si>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</si>
  <si>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</si>
  <si>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</si>
  <si>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</si>
  <si>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</si>
  <si>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</si>
  <si>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</si>
  <si>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</si>
  <si>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</si>
  <si>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</si>
  <si>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</si>
  <si>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</si>
  <si>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</si>
  <si>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</si>
  <si>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</si>
  <si>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</si>
  <si>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</si>
  <si>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</si>
  <si>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</si>
  <si>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</si>
  <si>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</si>
  <si>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</si>
  <si>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</si>
  <si>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</si>
  <si>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</si>
  <si>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</si>
  <si>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</si>
  <si>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</si>
  <si>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</si>
  <si>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</si>
  <si>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</si>
  <si>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</si>
  <si>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</si>
  <si>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</si>
  <si>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</si>
  <si>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</si>
  <si>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</si>
  <si>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</si>
  <si>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</si>
  <si>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</si>
  <si>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</si>
  <si>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</si>
  <si>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</si>
  <si>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</si>
  <si>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</si>
  <si>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</si>
  <si>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</si>
  <si>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</si>
  <si>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</si>
  <si>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</si>
  <si>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</si>
  <si>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</si>
  <si>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</si>
  <si>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</si>
  <si>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</si>
  <si>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</si>
  <si>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</si>
  <si>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</si>
  <si>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</si>
  <si>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</si>
  <si>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</si>
  <si>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</si>
  <si>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</si>
  <si>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</si>
  <si>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</si>
  <si>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</si>
  <si>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</si>
  <si>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</si>
  <si>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</si>
  <si>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</si>
  <si>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</si>
  <si>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</si>
  <si>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</si>
  <si>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</si>
  <si>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</si>
  <si>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</si>
  <si>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</si>
  <si>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</si>
  <si>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</si>
  <si>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</si>
  <si>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</si>
  <si>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</si>
  <si>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</si>
  <si>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</si>
  <si>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</si>
  <si>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</si>
  <si>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</si>
  <si>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</si>
  <si>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</si>
  <si>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</si>
  <si>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</si>
  <si>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</si>
  <si>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</si>
  <si>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</si>
  <si>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</si>
  <si>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</si>
  <si>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</si>
  <si>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</si>
  <si>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</si>
  <si>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</si>
  <si>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</si>
  <si>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</si>
  <si>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</si>
  <si>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</si>
  <si>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</si>
  <si>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</si>
  <si>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</si>
  <si>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</si>
  <si>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</si>
  <si>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</si>
  <si>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</si>
  <si>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</si>
  <si>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</si>
  <si>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</si>
  <si>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</si>
  <si>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</si>
  <si>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</si>
  <si>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</si>
  <si>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</si>
  <si>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</si>
  <si>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</si>
  <si>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</si>
  <si>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</si>
  <si>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</si>
  <si>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</si>
  <si>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</si>
  <si>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</si>
  <si>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</si>
  <si>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</si>
  <si>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</si>
  <si>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</si>
  <si>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</si>
  <si>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</si>
  <si>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</si>
  <si>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</si>
  <si>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</si>
  <si>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</si>
  <si>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</si>
  <si>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</si>
  <si>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</si>
  <si>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</si>
  <si>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</si>
  <si>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</si>
  <si>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</si>
  <si>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</si>
  <si>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</si>
  <si>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</si>
  <si>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</si>
  <si>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</si>
  <si>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</si>
  <si>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</si>
  <si>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</si>
  <si>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</si>
  <si>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</si>
  <si>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</si>
  <si>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</si>
  <si>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</si>
  <si>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</si>
  <si>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</si>
  <si>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</si>
  <si>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</si>
  <si>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</si>
  <si>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</si>
  <si>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</si>
  <si>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</si>
  <si>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</si>
  <si>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</si>
  <si>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</si>
  <si>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</si>
  <si>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</si>
  <si>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</si>
  <si>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</si>
  <si>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</si>
  <si>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</si>
  <si>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</si>
  <si>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</si>
  <si>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</si>
  <si>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</si>
  <si>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</si>
  <si>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</si>
  <si>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</si>
  <si>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</si>
  <si>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</si>
  <si>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</si>
  <si>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</si>
  <si>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</si>
  <si>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</si>
  <si>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</si>
  <si>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</si>
  <si>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</si>
  <si>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</si>
  <si>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</si>
  <si>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</si>
  <si>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</si>
  <si>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</si>
  <si>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</si>
  <si>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</si>
  <si>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</si>
  <si>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</si>
  <si>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</si>
  <si>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</si>
  <si>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</si>
  <si>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</si>
  <si>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</si>
  <si>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</si>
  <si>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</si>
  <si>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</si>
  <si>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</si>
  <si>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</si>
  <si>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</si>
  <si>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</si>
  <si>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</si>
  <si>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</si>
  <si>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</si>
  <si>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</si>
  <si>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</si>
  <si>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</si>
  <si>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</si>
  <si>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</si>
  <si>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</si>
  <si>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</si>
  <si>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</si>
  <si>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</si>
  <si>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</si>
  <si>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</si>
  <si>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</si>
  <si>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</si>
  <si>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</si>
  <si>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</si>
  <si>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</si>
  <si>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</si>
  <si>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</si>
  <si>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</si>
  <si>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</si>
  <si>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</si>
  <si>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</si>
  <si>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</si>
  <si>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</si>
  <si>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</si>
  <si>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</si>
  <si>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</si>
  <si>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</si>
  <si>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</si>
  <si>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</si>
  <si>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</si>
  <si>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</si>
  <si>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</si>
  <si>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</si>
  <si>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</si>
  <si>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</si>
  <si>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</si>
  <si>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</si>
  <si>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</si>
  <si>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</si>
  <si>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</si>
  <si>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</si>
  <si>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</si>
  <si>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</si>
  <si>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</si>
  <si>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</si>
  <si>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</si>
  <si>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</si>
  <si>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</si>
  <si>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</si>
  <si>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</si>
  <si>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</si>
  <si>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</si>
  <si>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</si>
  <si>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</si>
  <si>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</si>
  <si>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</si>
  <si>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</si>
  <si>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</si>
  <si>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</si>
  <si>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</si>
  <si>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</si>
  <si>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</si>
  <si>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</si>
  <si>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</si>
  <si>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</si>
  <si>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</si>
  <si>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</si>
  <si>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</si>
  <si>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</si>
  <si>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</si>
  <si>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</si>
  <si>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</si>
  <si>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</si>
  <si>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</si>
  <si>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</si>
  <si>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</si>
  <si>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</si>
  <si>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</si>
  <si>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</si>
  <si>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</si>
  <si>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</si>
  <si>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</si>
  <si>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</si>
  <si>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</si>
  <si>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</si>
  <si>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</si>
  <si>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</si>
  <si>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</si>
  <si>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</si>
  <si>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</si>
  <si>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</si>
  <si>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</si>
  <si>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</si>
  <si>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</si>
  <si>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</si>
  <si>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</si>
  <si>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</si>
  <si>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</si>
  <si>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</si>
  <si>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</si>
  <si>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</si>
  <si>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</si>
  <si>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</si>
  <si>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</si>
  <si>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</si>
  <si>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</si>
  <si>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</si>
  <si>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</si>
  <si>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</si>
  <si>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</si>
  <si>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</si>
  <si>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</si>
  <si>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</si>
  <si>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</si>
  <si>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</si>
  <si>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</si>
  <si>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</si>
  <si>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</si>
  <si>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</si>
  <si>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</si>
  <si>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</si>
  <si>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</si>
  <si>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</si>
  <si>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</si>
  <si>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</si>
  <si>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</si>
  <si>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</si>
  <si>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</si>
  <si>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</si>
  <si>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</si>
  <si>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</si>
  <si>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</si>
  <si>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</si>
  <si>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</si>
  <si>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</si>
  <si>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</si>
  <si>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</si>
  <si>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</si>
  <si>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</si>
  <si>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</si>
  <si>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</si>
  <si>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</si>
  <si>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</si>
  <si>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</si>
  <si>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</si>
  <si>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</si>
  <si>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</si>
  <si>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</si>
  <si>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</si>
  <si>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</si>
  <si>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</si>
  <si>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</si>
  <si>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</si>
  <si>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</si>
  <si>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</si>
  <si>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</si>
  <si>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</si>
  <si>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</si>
  <si>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</si>
  <si>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</si>
  <si>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</si>
  <si>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</si>
  <si>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</si>
  <si>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</si>
  <si>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</si>
  <si>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</si>
  <si>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</si>
  <si>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</si>
  <si>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</si>
  <si>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</si>
  <si>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</si>
  <si>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</si>
  <si>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</si>
  <si>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</si>
  <si>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</si>
  <si>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</si>
  <si>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</si>
  <si>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</si>
  <si>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</si>
  <si>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</si>
  <si>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</si>
  <si>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</si>
  <si>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</si>
  <si>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</si>
  <si>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</si>
  <si>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</si>
  <si>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</si>
  <si>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</si>
  <si>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</si>
  <si>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</si>
  <si>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</si>
  <si>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</si>
  <si>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</si>
  <si>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</si>
  <si>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</si>
  <si>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</si>
  <si>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</si>
  <si>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</si>
  <si>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</si>
  <si>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</si>
  <si>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</si>
  <si>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</si>
  <si>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</si>
  <si>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</si>
  <si>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</si>
  <si>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</si>
  <si>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</si>
  <si>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</si>
  <si>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</si>
  <si>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</si>
  <si>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</si>
  <si>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</si>
  <si>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</si>
  <si>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</si>
  <si>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</si>
  <si>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</si>
  <si>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</si>
  <si>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</si>
  <si>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</si>
  <si>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</si>
  <si>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</si>
  <si>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</si>
  <si>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</si>
  <si>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</si>
  <si>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</si>
  <si>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</si>
  <si>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</si>
  <si>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</si>
  <si>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</si>
  <si>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</si>
  <si>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</si>
  <si>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</si>
  <si>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</si>
  <si>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</si>
  <si>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</si>
  <si>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</si>
  <si>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</si>
  <si>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</si>
  <si>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</si>
  <si>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</si>
  <si>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</si>
  <si>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</si>
  <si>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</si>
  <si>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</si>
  <si>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</si>
  <si>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</si>
  <si>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</si>
  <si>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</si>
  <si>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</si>
  <si>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</si>
  <si>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</si>
  <si>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</si>
  <si>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</si>
  <si>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</si>
  <si>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</si>
  <si>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</si>
  <si>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</si>
  <si>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</si>
  <si>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</si>
  <si>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</si>
  <si>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</si>
  <si>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</si>
  <si>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</si>
  <si>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</si>
  <si>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</si>
  <si>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</si>
  <si>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</si>
  <si>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</si>
  <si>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</si>
  <si>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</si>
  <si>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</si>
  <si>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</si>
  <si>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</si>
  <si>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</si>
  <si>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</si>
  <si>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</si>
  <si>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</si>
  <si>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</si>
  <si>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</si>
  <si>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</si>
  <si>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</si>
  <si>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</si>
  <si>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</si>
  <si>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</si>
  <si>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</si>
  <si>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</si>
  <si>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</si>
  <si>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</si>
  <si>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</si>
  <si>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</si>
  <si>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</si>
  <si>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</si>
  <si>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</si>
  <si>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</si>
  <si>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</si>
  <si>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</si>
  <si>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</si>
  <si>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</si>
  <si>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</si>
  <si>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</si>
  <si>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</si>
  <si>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</si>
  <si>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</si>
  <si>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</si>
  <si>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</si>
  <si>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</si>
  <si>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</si>
  <si>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</si>
  <si>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</si>
  <si>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</si>
  <si>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</si>
  <si>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</si>
  <si>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</si>
  <si>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</si>
  <si>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</si>
  <si>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</si>
  <si>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</si>
  <si>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</si>
  <si>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</si>
  <si>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</si>
  <si>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</si>
  <si>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</si>
  <si>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</si>
  <si>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</si>
  <si>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</si>
  <si>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</si>
  <si>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</si>
  <si>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</si>
  <si>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</si>
  <si>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</si>
  <si>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</si>
  <si>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</si>
  <si>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</si>
  <si>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</si>
  <si>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</si>
  <si>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</si>
  <si>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</si>
  <si>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</si>
  <si>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</si>
  <si>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</si>
  <si>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</si>
  <si>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</si>
  <si>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</si>
  <si>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</si>
  <si>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</si>
  <si>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</si>
  <si>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</si>
  <si>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</si>
  <si>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</si>
  <si>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</si>
  <si>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</si>
  <si>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</si>
  <si>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</si>
  <si>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</si>
  <si>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</si>
  <si>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</si>
  <si>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</si>
  <si>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</si>
  <si>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</si>
  <si>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</si>
  <si>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</si>
  <si>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</si>
  <si>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</si>
  <si>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</si>
  <si>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</si>
  <si>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</si>
  <si>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</si>
  <si>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</si>
  <si>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</si>
  <si>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</si>
  <si>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</si>
  <si>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</si>
  <si>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</si>
  <si>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</si>
  <si>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</si>
  <si>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</si>
  <si>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</si>
  <si>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</si>
  <si>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</si>
  <si>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</si>
  <si>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</si>
  <si>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</si>
  <si>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</si>
  <si>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</si>
  <si>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</si>
  <si>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</si>
  <si>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</si>
  <si>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</si>
  <si>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</si>
  <si>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</si>
  <si>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</si>
  <si>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</si>
  <si>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</si>
  <si>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</si>
  <si>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</si>
  <si>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</si>
  <si>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</si>
  <si>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</si>
  <si>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</si>
  <si>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</si>
  <si>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</si>
  <si>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</si>
  <si>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</si>
  <si>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</si>
  <si>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</si>
  <si>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</si>
  <si>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</si>
  <si>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</si>
  <si>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</si>
  <si>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</si>
  <si>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</si>
  <si>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</si>
  <si>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</si>
  <si>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</si>
  <si>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</si>
  <si>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</si>
  <si>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</si>
  <si>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</si>
  <si>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</si>
  <si>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</si>
  <si>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</si>
  <si>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</si>
  <si>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</si>
  <si>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</si>
  <si>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</si>
  <si>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</si>
  <si>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</si>
  <si>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</si>
  <si>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</si>
  <si>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</si>
  <si>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</si>
  <si>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</si>
  <si>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</si>
  <si>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</si>
  <si>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</si>
  <si>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</si>
  <si>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</si>
  <si>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</si>
  <si>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</si>
  <si>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</si>
  <si>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</si>
  <si>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</si>
  <si>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</si>
  <si>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</si>
  <si>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</si>
  <si>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</si>
  <si>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</si>
  <si>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</si>
  <si>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</si>
  <si>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</si>
  <si>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</si>
  <si>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</si>
  <si>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</si>
  <si>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</si>
  <si>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</si>
  <si>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</si>
  <si>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</si>
  <si>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</si>
  <si>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</si>
  <si>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</si>
  <si>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</si>
  <si>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</si>
  <si>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</si>
  <si>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</si>
  <si>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</si>
  <si>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</si>
  <si>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</si>
  <si>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</si>
  <si>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</si>
  <si>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</si>
  <si>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</si>
  <si>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</si>
  <si>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</si>
  <si>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</si>
  <si>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</si>
  <si>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</si>
  <si>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</si>
  <si>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</si>
  <si>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</si>
  <si>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</si>
  <si>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</si>
  <si>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</si>
  <si>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</si>
  <si>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</si>
  <si>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</si>
  <si>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</si>
  <si>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</si>
  <si>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</si>
  <si>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</si>
  <si>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</si>
  <si>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</si>
  <si>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</si>
  <si>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</si>
  <si>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</si>
  <si>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</si>
  <si>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</si>
  <si>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</si>
  <si>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</si>
  <si>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</si>
  <si>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</si>
  <si>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</si>
  <si>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</si>
  <si>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</si>
  <si>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</si>
  <si>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</si>
  <si>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</si>
  <si>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</si>
  <si>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</si>
  <si>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</si>
  <si>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</si>
  <si>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</si>
  <si>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</si>
  <si>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</si>
  <si>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</si>
  <si>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</si>
  <si>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</si>
  <si>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</si>
  <si>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</si>
  <si>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</si>
  <si>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</si>
  <si>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</si>
  <si>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</si>
  <si>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</si>
  <si>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</si>
  <si>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</si>
  <si>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</si>
  <si>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</si>
  <si>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</si>
  <si>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</si>
  <si>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</si>
  <si>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</si>
  <si>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</si>
  <si>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</si>
  <si>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</si>
  <si>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</si>
  <si>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</si>
  <si>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</si>
  <si>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</si>
  <si>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</si>
  <si>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</si>
  <si>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</si>
  <si>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</si>
  <si>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</si>
  <si>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</si>
  <si>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</si>
  <si>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</si>
  <si>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</si>
  <si>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</si>
  <si>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</si>
  <si>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</si>
  <si>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</si>
  <si>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</si>
  <si>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</si>
  <si>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</si>
  <si>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</si>
  <si>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</si>
  <si>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</si>
  <si>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</si>
  <si>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</si>
  <si>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</si>
  <si>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</si>
  <si>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</si>
  <si>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</si>
  <si>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</si>
  <si>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</si>
  <si>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</si>
  <si>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</si>
  <si>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</si>
  <si>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</si>
  <si>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</si>
  <si>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</si>
  <si>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</si>
  <si>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</si>
  <si>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</si>
  <si>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</si>
  <si>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</si>
  <si>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</si>
  <si>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</si>
  <si>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</si>
  <si>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</si>
  <si>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</si>
  <si>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</si>
  <si>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</si>
  <si>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</si>
  <si>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</si>
  <si>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</si>
  <si>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</si>
  <si>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</si>
  <si>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</si>
  <si>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</si>
  <si>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</si>
  <si>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</si>
  <si>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</si>
  <si>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</si>
  <si>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</si>
  <si>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</si>
  <si>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</si>
  <si>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</si>
  <si>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</si>
  <si>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</si>
  <si>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</si>
  <si>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</si>
  <si>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</si>
  <si>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</si>
  <si>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</si>
  <si>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</si>
  <si>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</si>
  <si>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</si>
  <si>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</si>
  <si>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</si>
  <si>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</si>
  <si>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</si>
  <si>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</si>
  <si>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</si>
  <si>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</si>
  <si>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</si>
  <si>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</si>
  <si>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</si>
  <si>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</si>
  <si>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</si>
  <si>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</si>
  <si>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</si>
  <si>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</si>
  <si>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</si>
  <si>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</si>
  <si>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</si>
  <si>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</si>
  <si>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</si>
  <si>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</si>
  <si>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</si>
  <si>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</si>
  <si>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</si>
  <si>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</si>
  <si>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</si>
  <si>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</si>
  <si>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</si>
  <si>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</si>
  <si>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</si>
  <si>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</si>
  <si>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</si>
  <si>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</si>
  <si>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</si>
  <si>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</si>
  <si>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</si>
  <si>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</si>
  <si>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</si>
  <si>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</si>
  <si>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</si>
  <si>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</si>
  <si>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</si>
  <si>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</si>
  <si>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</si>
  <si>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</si>
  <si>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</si>
  <si>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</si>
  <si>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</si>
  <si>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</si>
  <si>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</si>
  <si>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</si>
  <si>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</si>
  <si>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</si>
  <si>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</si>
  <si>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</si>
  <si>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</si>
  <si>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</si>
  <si>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</si>
  <si>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</si>
  <si>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</si>
  <si>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</si>
  <si>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</si>
  <si>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</si>
  <si>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</si>
  <si>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</si>
  <si>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</si>
  <si>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</si>
  <si>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</si>
  <si>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</si>
  <si>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</si>
  <si>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</si>
  <si>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</si>
  <si>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</si>
  <si>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</si>
  <si>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</si>
  <si>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</si>
  <si>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</si>
  <si>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</si>
  <si>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</si>
  <si>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</si>
  <si>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</si>
  <si>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</si>
  <si>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</si>
  <si>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</si>
  <si>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</si>
  <si>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</si>
  <si>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</si>
  <si>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</si>
  <si>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</si>
  <si>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</si>
  <si>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</si>
  <si>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</si>
  <si>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</si>
  <si>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</si>
  <si>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</si>
  <si>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</si>
  <si>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</si>
  <si>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</si>
  <si>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</si>
  <si>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</si>
  <si>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</si>
  <si>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</si>
  <si>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</si>
  <si>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</si>
  <si>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</si>
  <si>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</si>
  <si>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</si>
  <si>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</si>
  <si>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</si>
  <si>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</si>
  <si>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</si>
  <si>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</si>
  <si>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</si>
  <si>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</si>
  <si>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</si>
  <si>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</si>
  <si>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</si>
  <si>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</si>
  <si>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</si>
  <si>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</si>
  <si>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</si>
  <si>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</si>
  <si>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</si>
  <si>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</si>
  <si>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</si>
  <si>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</si>
  <si>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</si>
  <si>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</si>
  <si>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</si>
  <si>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</si>
  <si>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</si>
  <si>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</si>
  <si>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</si>
  <si>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</si>
  <si>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</si>
  <si>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</si>
  <si>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</si>
  <si>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</si>
  <si>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</si>
  <si>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</si>
  <si>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</si>
  <si>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</si>
  <si>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</si>
  <si>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</si>
  <si>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</si>
  <si>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</si>
  <si>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</si>
  <si>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</si>
  <si>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</si>
  <si>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</si>
  <si>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</si>
  <si>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</si>
  <si>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</si>
  <si>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</si>
  <si>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</si>
  <si>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</si>
  <si>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</si>
  <si>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</si>
  <si>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</si>
  <si>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</si>
  <si>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</si>
  <si>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</si>
  <si>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</si>
  <si>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</si>
  <si>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</si>
  <si>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</si>
  <si>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</si>
  <si>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</si>
  <si>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</si>
  <si>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</si>
  <si>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</si>
  <si>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</si>
  <si>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</si>
  <si>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</si>
  <si>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</si>
  <si>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</si>
  <si>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</si>
  <si>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</si>
  <si>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</si>
  <si>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</si>
  <si>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</si>
  <si>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</si>
  <si>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</si>
  <si>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</si>
  <si>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</si>
  <si>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</si>
  <si>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</si>
  <si>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</si>
  <si>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</si>
  <si>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</si>
  <si>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</si>
  <si>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</si>
  <si>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</si>
  <si>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</si>
  <si>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</si>
  <si>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</si>
  <si>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</si>
  <si>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</si>
  <si>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</si>
  <si>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</si>
  <si>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</si>
  <si>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</si>
  <si>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</si>
  <si>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</si>
  <si>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</si>
  <si>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</si>
  <si>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</si>
  <si>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</si>
  <si>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</si>
  <si>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</si>
  <si>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</si>
  <si>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</si>
  <si>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</si>
  <si>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</si>
  <si>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</si>
  <si>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</si>
  <si>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</si>
  <si>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</si>
  <si>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</si>
  <si>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</si>
  <si>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</si>
  <si>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</si>
  <si>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</si>
  <si>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</si>
  <si>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</si>
  <si>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</si>
  <si>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</si>
  <si>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</si>
  <si>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</si>
  <si>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</si>
  <si>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</si>
  <si>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</si>
  <si>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</si>
  <si>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</si>
  <si>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</si>
  <si>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</si>
  <si>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</si>
  <si>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</si>
  <si>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</si>
  <si>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</si>
  <si>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</si>
  <si>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</si>
  <si>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</si>
  <si>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</si>
  <si>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</si>
  <si>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</si>
  <si>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</si>
  <si>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</si>
  <si>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</si>
  <si>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</si>
  <si>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</si>
  <si>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</si>
  <si>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</si>
  <si>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</si>
  <si>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</si>
  <si>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</si>
  <si>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</si>
  <si>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</si>
  <si>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</si>
  <si>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</si>
  <si>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</si>
  <si>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</si>
  <si>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</si>
  <si>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</si>
  <si>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</si>
  <si>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</si>
  <si>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</si>
  <si>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</si>
  <si>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</si>
  <si>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</si>
  <si>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</si>
  <si>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</si>
  <si>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</si>
  <si>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</si>
  <si>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</si>
  <si>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</si>
  <si>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</si>
  <si>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</si>
  <si>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</si>
  <si>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</si>
  <si>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</si>
  <si>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</si>
  <si>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</si>
  <si>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</si>
  <si>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</si>
  <si>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</si>
  <si>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</si>
  <si>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</si>
  <si>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</si>
  <si>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</si>
  <si>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</si>
  <si>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</si>
  <si>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</si>
  <si>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</si>
  <si>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</si>
  <si>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</si>
  <si>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</si>
  <si>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</si>
  <si>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</si>
  <si>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</si>
  <si>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</si>
  <si>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</si>
  <si>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</si>
  <si>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</si>
  <si>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</si>
  <si>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</si>
  <si>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</si>
  <si>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</si>
  <si>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</si>
  <si>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</si>
  <si>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</si>
  <si>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</si>
  <si>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</si>
  <si>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</si>
  <si>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</si>
  <si>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</si>
  <si>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</si>
  <si>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</si>
  <si>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</si>
  <si>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</si>
  <si>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</si>
  <si>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</si>
  <si>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</si>
  <si>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</si>
  <si>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</si>
  <si>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</si>
  <si>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</si>
  <si>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</si>
  <si>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</si>
  <si>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</si>
  <si>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</si>
  <si>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</si>
  <si>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</si>
  <si>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</si>
  <si>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</si>
  <si>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</si>
  <si>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</si>
  <si>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</si>
  <si>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</si>
  <si>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</si>
  <si>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</si>
  <si>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</si>
  <si>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</si>
  <si>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</si>
  <si>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</si>
  <si>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</si>
  <si>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</si>
  <si>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</si>
  <si>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</si>
  <si>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</si>
  <si>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</si>
  <si>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</si>
  <si>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</si>
  <si>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</si>
  <si>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</si>
  <si>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</si>
  <si>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</si>
  <si>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</si>
  <si>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</si>
  <si>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</si>
  <si>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</si>
  <si>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</si>
  <si>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</si>
  <si>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</si>
  <si>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</si>
  <si>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</si>
  <si>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</si>
  <si>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</si>
  <si>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</si>
  <si>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</si>
  <si>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</si>
  <si>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</si>
  <si>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</si>
  <si>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</si>
  <si>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</si>
  <si>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</si>
  <si>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</si>
  <si>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</si>
  <si>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</si>
  <si>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</si>
  <si>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</si>
  <si>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</si>
  <si>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</si>
  <si>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</si>
  <si>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</si>
  <si>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</si>
  <si>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</si>
  <si>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</si>
  <si>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</si>
  <si>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</si>
  <si>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</si>
  <si>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</si>
  <si>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</si>
  <si>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</si>
  <si>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</si>
  <si>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</si>
  <si>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</si>
  <si>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</si>
  <si>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</si>
  <si>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</si>
  <si>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</si>
  <si>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</si>
  <si>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</si>
  <si>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</si>
  <si>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</si>
  <si>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</si>
  <si>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</si>
  <si>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</si>
  <si>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</si>
  <si>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</si>
  <si>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</si>
  <si>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</si>
  <si>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</si>
  <si>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</si>
  <si>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</si>
  <si>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</si>
  <si>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</si>
  <si>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</si>
  <si>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</si>
  <si>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</si>
  <si>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</si>
  <si>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</si>
  <si>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</si>
  <si>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</si>
  <si>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</si>
  <si>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</si>
  <si>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</si>
  <si>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</si>
  <si>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</si>
  <si>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</si>
  <si>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</si>
  <si>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</si>
  <si>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</si>
  <si>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</si>
  <si>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</si>
  <si>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</si>
  <si>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</si>
  <si>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</si>
  <si>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</si>
  <si>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</si>
  <si>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</si>
  <si>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</si>
  <si>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</si>
  <si>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</si>
  <si>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</si>
  <si>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</si>
  <si>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</si>
  <si>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</si>
  <si>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</si>
  <si>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</si>
  <si>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</si>
  <si>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</si>
  <si>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</si>
  <si>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</si>
  <si>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</si>
  <si>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</si>
  <si>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</si>
  <si>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</si>
  <si>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</si>
  <si>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</si>
  <si>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</si>
  <si>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</si>
  <si>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</si>
  <si>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</si>
  <si>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</si>
  <si>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</si>
  <si>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</si>
  <si>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</si>
  <si>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</si>
  <si>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</si>
  <si>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</si>
  <si>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</si>
  <si>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</si>
  <si>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</si>
  <si>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</si>
  <si>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</si>
  <si>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</si>
  <si>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</si>
  <si>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</si>
  <si>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</si>
  <si>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</si>
  <si>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</si>
  <si>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</si>
  <si>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</si>
  <si>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</si>
  <si>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</si>
  <si>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</si>
  <si>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</si>
  <si>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</si>
  <si>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</si>
  <si>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</si>
  <si>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</si>
  <si>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</si>
  <si>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</si>
  <si>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</si>
  <si>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</si>
  <si>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</si>
  <si>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</si>
  <si>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</si>
  <si>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</si>
  <si>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</si>
  <si>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</si>
  <si>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</si>
  <si>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</si>
  <si>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</si>
  <si>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</si>
  <si>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</si>
  <si>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</si>
  <si>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</si>
  <si>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</si>
  <si>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</si>
  <si>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</si>
  <si>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</si>
  <si>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</si>
  <si>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</si>
  <si>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</si>
  <si>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</si>
  <si>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</si>
  <si>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</si>
  <si>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</si>
  <si>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</si>
  <si>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</si>
  <si>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</si>
  <si>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</si>
  <si>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</si>
  <si>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</si>
  <si>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</si>
  <si>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</si>
  <si>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</si>
  <si>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</si>
  <si>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</si>
  <si>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</si>
  <si>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</si>
  <si>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</si>
  <si>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</si>
  <si>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</si>
  <si>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</si>
  <si>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</si>
  <si>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</si>
  <si>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</si>
  <si>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</si>
  <si>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</si>
  <si>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</si>
  <si>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</si>
  <si>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</si>
  <si>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</si>
  <si>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</si>
  <si>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</si>
  <si>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</si>
  <si>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</si>
  <si>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</si>
  <si>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</si>
  <si>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</si>
  <si>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</si>
  <si>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</si>
  <si>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</si>
  <si>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</si>
  <si>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</si>
  <si>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</si>
  <si>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</si>
  <si>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</si>
  <si>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</si>
  <si>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</si>
  <si>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</si>
  <si>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</si>
  <si>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</si>
  <si>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</si>
  <si>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</si>
  <si>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</si>
  <si>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</si>
  <si>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</si>
  <si>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</si>
  <si>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</si>
  <si>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</si>
  <si>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</si>
  <si>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</si>
  <si>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</si>
  <si>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</si>
  <si>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</si>
  <si>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</si>
  <si>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</si>
  <si>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</si>
  <si>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</si>
  <si>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</si>
  <si>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</si>
  <si>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</si>
  <si>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</si>
  <si>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</si>
  <si>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</si>
  <si>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</si>
  <si>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</si>
  <si>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</si>
  <si>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</si>
  <si>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</si>
  <si>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</si>
  <si>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</si>
  <si>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</si>
  <si>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</si>
  <si>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</si>
  <si>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</si>
  <si>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</si>
  <si>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</si>
  <si>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</si>
  <si>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</si>
  <si>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</si>
  <si>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</si>
  <si>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</si>
  <si>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</si>
  <si>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</si>
  <si>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</si>
  <si>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</si>
  <si>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</si>
  <si>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</si>
  <si>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</si>
  <si>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</si>
  <si>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</si>
  <si>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</si>
  <si>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</si>
  <si>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</si>
  <si>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</si>
  <si>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</si>
  <si>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</si>
  <si>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</si>
  <si>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</si>
  <si>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</si>
  <si>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</si>
  <si>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</si>
  <si>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</si>
  <si>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</si>
  <si>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</si>
  <si>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</si>
  <si>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</si>
  <si>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</si>
  <si>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</si>
  <si>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</si>
  <si>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</si>
  <si>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</si>
  <si>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</si>
  <si>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</si>
  <si>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</si>
  <si>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</si>
  <si>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</si>
  <si>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</si>
  <si>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</si>
  <si>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</si>
  <si>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</si>
  <si>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</si>
  <si>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</si>
  <si>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</si>
  <si>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</si>
  <si>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</si>
  <si>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</si>
  <si>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</si>
  <si>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</si>
  <si>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</si>
  <si>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</si>
  <si>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</si>
  <si>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</si>
  <si>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</si>
  <si>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</si>
  <si>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</si>
  <si>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</si>
  <si>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</si>
  <si>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</si>
  <si>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</si>
  <si>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</si>
  <si>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</si>
  <si>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</si>
  <si>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</si>
  <si>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</si>
  <si>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</si>
  <si>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</si>
  <si>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</si>
  <si>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</si>
  <si>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</si>
  <si>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</si>
  <si>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</si>
  <si>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</si>
  <si>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</si>
  <si>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</si>
  <si>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</si>
  <si>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</si>
  <si>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</si>
  <si>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</si>
  <si>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</si>
  <si>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</si>
  <si>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</si>
  <si>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</si>
  <si>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</si>
  <si>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</si>
  <si>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</si>
  <si>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</si>
  <si>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</si>
  <si>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</si>
  <si>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</si>
  <si>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</si>
  <si>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</si>
  <si>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</si>
  <si>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</si>
  <si>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</si>
  <si>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</si>
  <si>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</si>
  <si>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</si>
  <si>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</si>
  <si>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</si>
  <si>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</si>
  <si>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</si>
  <si>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</si>
  <si>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</si>
  <si>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</si>
  <si>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</si>
  <si>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</si>
  <si>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</si>
  <si>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</si>
  <si>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</si>
  <si>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</si>
  <si>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</si>
  <si>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</si>
  <si>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</si>
  <si>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</si>
  <si>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</si>
  <si>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</si>
  <si>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</si>
  <si>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</si>
  <si>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</si>
  <si>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</si>
  <si>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</si>
  <si>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</si>
  <si>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</si>
  <si>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</si>
  <si>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</si>
  <si>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</si>
  <si>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</si>
  <si>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</si>
  <si>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</si>
  <si>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</si>
  <si>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</si>
  <si>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</si>
  <si>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</si>
  <si>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</si>
  <si>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</si>
  <si>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</si>
  <si>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</si>
  <si>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</si>
  <si>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</si>
  <si>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</si>
  <si>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</si>
  <si>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</si>
  <si>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</si>
  <si>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</si>
  <si>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</si>
  <si>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</si>
  <si>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</si>
  <si>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</si>
  <si>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</si>
  <si>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</si>
  <si>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</si>
  <si>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</si>
  <si>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</si>
  <si>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</si>
  <si>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</si>
  <si>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</si>
  <si>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</si>
  <si>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</si>
  <si>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</si>
  <si>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</si>
  <si>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</si>
  <si>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</si>
  <si>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</si>
  <si>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</si>
  <si>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</si>
  <si>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</si>
  <si>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</si>
  <si>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</si>
  <si>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</si>
  <si>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</si>
  <si>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</si>
  <si>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</si>
  <si>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</si>
  <si>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</si>
  <si>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</si>
  <si>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</si>
  <si>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</si>
  <si>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</si>
  <si>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</si>
  <si>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</si>
  <si>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</si>
  <si>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</si>
  <si>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</si>
  <si>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</si>
  <si>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</si>
  <si>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</si>
  <si>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</si>
  <si>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</si>
  <si>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</si>
  <si>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</si>
  <si>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</si>
  <si>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</si>
  <si>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</si>
  <si>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</si>
  <si>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</si>
  <si>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</si>
  <si>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</si>
  <si>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</si>
  <si>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</si>
  <si>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</si>
  <si>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</si>
  <si>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</si>
  <si>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</si>
  <si>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</si>
  <si>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</si>
  <si>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</si>
  <si>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</si>
  <si>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</si>
  <si>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</si>
  <si>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</si>
  <si>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</si>
  <si>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</si>
  <si>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</si>
  <si>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</si>
  <si>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</si>
  <si>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</si>
  <si>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</si>
  <si>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</si>
  <si>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</si>
  <si>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</si>
  <si>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</si>
  <si>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</si>
  <si>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</si>
  <si>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</si>
  <si>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</si>
  <si>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</si>
  <si>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</si>
  <si>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</si>
  <si>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</si>
  <si>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</si>
  <si>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</si>
  <si>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</si>
  <si>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</si>
  <si>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</si>
  <si>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</si>
  <si>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</si>
  <si>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</si>
  <si>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</si>
  <si>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</si>
  <si>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</si>
  <si>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</si>
  <si>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</si>
  <si>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</si>
  <si>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</si>
  <si>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</si>
  <si>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</si>
  <si>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</si>
  <si>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</si>
  <si>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</si>
  <si>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</si>
  <si>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</si>
  <si>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</si>
  <si>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</si>
  <si>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</si>
  <si>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</si>
  <si>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</si>
  <si>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</si>
  <si>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</si>
  <si>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</si>
  <si>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</si>
  <si>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</si>
  <si>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</si>
  <si>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</si>
  <si>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</si>
  <si>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</si>
  <si>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</si>
  <si>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</si>
  <si>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</si>
  <si>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</si>
  <si>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</si>
  <si>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</si>
  <si>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</si>
  <si>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</si>
  <si>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</si>
  <si>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</si>
  <si>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</si>
  <si>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</si>
  <si>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</si>
  <si>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</si>
  <si>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</si>
  <si>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</si>
  <si>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</si>
  <si>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</si>
  <si>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</si>
  <si>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</si>
  <si>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</si>
  <si>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</si>
  <si>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</si>
  <si>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</si>
  <si>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</si>
  <si>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</si>
  <si>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</si>
  <si>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</si>
  <si>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</si>
  <si>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</si>
  <si>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</si>
  <si>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</si>
  <si>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</si>
  <si>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</si>
  <si>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</si>
  <si>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</si>
  <si>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</si>
  <si>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</si>
  <si>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</si>
  <si>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</si>
  <si>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</si>
  <si>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</si>
  <si>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</si>
  <si>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</si>
  <si>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</si>
  <si>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</si>
  <si>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</si>
  <si>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</si>
  <si>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</si>
  <si>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</si>
  <si>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</si>
  <si>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</si>
  <si>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</si>
  <si>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</si>
  <si>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</si>
  <si>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</si>
  <si>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</si>
  <si>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</si>
  <si>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</si>
  <si>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</si>
  <si>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</si>
  <si>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</si>
  <si>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</si>
  <si>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</si>
  <si>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</si>
  <si>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</si>
  <si>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</si>
  <si>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</si>
  <si>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</si>
  <si>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</si>
  <si>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</si>
  <si>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</si>
  <si>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</si>
  <si>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</si>
  <si>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</si>
  <si>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</si>
  <si>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</si>
  <si>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</si>
  <si>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</si>
  <si>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</si>
  <si>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</si>
  <si>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</si>
  <si>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</si>
  <si>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</si>
  <si>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</si>
  <si>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</si>
  <si>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</si>
  <si>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</si>
  <si>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</si>
  <si>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</si>
  <si>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</si>
  <si>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</si>
  <si>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</si>
  <si>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</si>
  <si>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</si>
  <si>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</si>
  <si>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</si>
  <si>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</si>
  <si>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</si>
  <si>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</si>
  <si>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</si>
  <si>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</si>
  <si>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</si>
  <si>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</si>
  <si>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</si>
  <si>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</si>
  <si>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</si>
  <si>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</si>
  <si>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</si>
  <si>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</si>
  <si>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</si>
  <si>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</si>
  <si>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</si>
  <si>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</si>
  <si>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</si>
  <si>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</si>
  <si>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</si>
  <si>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</si>
  <si>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</si>
  <si>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</si>
  <si>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</si>
  <si>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</si>
  <si>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</si>
  <si>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</si>
  <si>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</si>
  <si>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</si>
  <si>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</si>
  <si>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</si>
  <si>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</si>
  <si>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</si>
  <si>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</si>
  <si>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</si>
  <si>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</si>
  <si>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</si>
  <si>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</si>
  <si>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</si>
  <si>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</si>
  <si>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</si>
  <si>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</si>
  <si>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</si>
  <si>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</si>
  <si>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</si>
  <si>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</si>
  <si>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</si>
  <si>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</si>
  <si>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</si>
  <si>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</si>
  <si>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</si>
  <si>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</si>
  <si>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</si>
  <si>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</si>
  <si>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</si>
  <si>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</si>
  <si>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</si>
  <si>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</si>
  <si>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</si>
  <si>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</si>
  <si>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</si>
  <si>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</si>
  <si>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</si>
  <si>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</si>
  <si>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</si>
  <si>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</si>
  <si>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</si>
  <si>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</si>
  <si>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</si>
  <si>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</si>
  <si>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</si>
  <si>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</si>
  <si>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</si>
  <si>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</si>
  <si>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</si>
  <si>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</si>
  <si>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</si>
  <si>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</si>
  <si>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</si>
  <si>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</si>
  <si>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</si>
  <si>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</si>
  <si>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</si>
  <si>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</si>
  <si>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</si>
  <si>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</si>
  <si>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</si>
  <si>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</si>
  <si>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</si>
  <si>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</si>
  <si>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</si>
  <si>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</si>
  <si>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</si>
  <si>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</si>
  <si>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</si>
  <si>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</si>
  <si>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</si>
  <si>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</si>
  <si>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</si>
  <si>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</si>
  <si>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</si>
  <si>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</si>
  <si>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</si>
  <si>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</si>
  <si>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</si>
  <si>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</si>
  <si>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</si>
  <si>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</si>
  <si>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</si>
  <si>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</si>
  <si>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</si>
  <si>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</si>
  <si>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</si>
  <si>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</si>
  <si>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</si>
  <si>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</si>
  <si>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</si>
  <si>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</si>
  <si>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</si>
  <si>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</si>
  <si>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</si>
  <si>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</si>
  <si>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</si>
  <si>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</si>
  <si>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</si>
  <si>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</si>
  <si>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</si>
  <si>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</si>
  <si>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</si>
  <si>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</si>
  <si>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</si>
  <si>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</si>
  <si>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</si>
  <si>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</si>
  <si>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</si>
  <si>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</si>
  <si>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</si>
  <si>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</si>
  <si>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</si>
  <si>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</si>
  <si>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</si>
  <si>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</si>
  <si>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</si>
  <si>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</si>
  <si>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</si>
  <si>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</si>
  <si>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</si>
  <si>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</si>
  <si>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</si>
  <si>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</si>
  <si>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</si>
  <si>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</si>
  <si>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</si>
  <si>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</si>
  <si>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</si>
  <si>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</si>
  <si>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</si>
  <si>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</si>
  <si>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</si>
  <si>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</si>
  <si>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</si>
  <si>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</si>
  <si>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</si>
  <si>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</si>
  <si>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</si>
  <si>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</si>
  <si>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</si>
  <si>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</si>
  <si>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</si>
  <si>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</si>
  <si>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</si>
  <si>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</si>
  <si>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</si>
  <si>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</si>
  <si>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</si>
  <si>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</si>
  <si>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</si>
  <si>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</si>
  <si>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</si>
  <si>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</si>
  <si>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</si>
  <si>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</si>
  <si>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</si>
  <si>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</si>
  <si>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</si>
  <si>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</si>
  <si>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</si>
  <si>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</si>
  <si>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</si>
  <si>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</si>
  <si>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</si>
  <si>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</si>
  <si>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</si>
  <si>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</si>
  <si>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</si>
  <si>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</si>
  <si>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</si>
  <si>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</si>
  <si>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</si>
  <si>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</si>
  <si>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</si>
  <si>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</si>
  <si>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</si>
  <si>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</si>
  <si>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</si>
  <si>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</si>
  <si>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</si>
  <si>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</si>
  <si>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</si>
  <si>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</si>
  <si>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</si>
  <si>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</si>
  <si>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</si>
  <si>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</si>
  <si>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</si>
  <si>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</si>
  <si>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</si>
  <si>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</si>
  <si>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</si>
  <si>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</si>
  <si>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</si>
  <si>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</si>
  <si>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</si>
  <si>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</si>
  <si>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</si>
  <si>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</si>
  <si>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</si>
  <si>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</si>
  <si>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</si>
  <si>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</si>
  <si>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</si>
  <si>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</si>
  <si>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</si>
  <si>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</si>
  <si>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</si>
  <si>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</si>
  <si>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</si>
  <si>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</si>
  <si>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</si>
  <si>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</si>
  <si>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</si>
  <si>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</si>
  <si>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</si>
  <si>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</si>
  <si>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</si>
  <si>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</si>
  <si>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</si>
  <si>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</si>
  <si>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</si>
  <si>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</si>
  <si>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</si>
  <si>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</si>
  <si>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</si>
  <si>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</si>
  <si>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</si>
  <si>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</si>
  <si>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</si>
  <si>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</si>
  <si>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</si>
  <si>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</si>
  <si>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</si>
  <si>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</si>
  <si>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</si>
  <si>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</si>
  <si>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</si>
  <si>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</si>
  <si>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</si>
  <si>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</si>
  <si>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</si>
  <si>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</si>
  <si>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</si>
  <si>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</si>
  <si>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</si>
  <si>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</si>
  <si>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</si>
  <si>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</si>
  <si>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</si>
  <si>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</si>
  <si>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</si>
  <si>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</si>
  <si>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</si>
  <si>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</si>
  <si>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</si>
  <si>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</si>
  <si>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</si>
  <si>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</si>
  <si>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</si>
  <si>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</si>
  <si>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</si>
  <si>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</si>
  <si>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</si>
  <si>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</si>
  <si>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</si>
  <si>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</si>
  <si>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</si>
  <si>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</si>
  <si>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</si>
  <si>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</si>
  <si>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</si>
  <si>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</si>
  <si>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</si>
  <si>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</si>
  <si>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</si>
  <si>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</si>
  <si>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</si>
  <si>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</si>
  <si>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</si>
  <si>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</si>
  <si>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</si>
  <si>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</si>
  <si>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</si>
  <si>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</si>
  <si>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</si>
  <si>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</si>
  <si>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</si>
  <si>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</si>
  <si>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</si>
  <si>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</si>
  <si>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</si>
  <si>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</si>
  <si>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</si>
  <si>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</si>
  <si>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</si>
  <si>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</si>
  <si>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</si>
  <si>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</si>
  <si>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</si>
  <si>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</si>
  <si>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</si>
  <si>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</si>
  <si>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</si>
  <si>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</si>
  <si>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</si>
  <si>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</si>
  <si>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</si>
  <si>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</si>
  <si>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</si>
  <si>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</si>
  <si>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</si>
  <si>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</si>
  <si>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</si>
  <si>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</si>
  <si>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</si>
  <si>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</si>
  <si>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</si>
  <si>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</si>
  <si>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</si>
  <si>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</si>
  <si>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</si>
  <si>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</si>
  <si>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</si>
  <si>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</si>
  <si>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</si>
  <si>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</si>
  <si>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</si>
  <si>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</si>
  <si>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</si>
  <si>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</si>
  <si>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</si>
  <si>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</si>
  <si>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</si>
  <si>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</si>
  <si>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</si>
  <si>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</si>
  <si>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</si>
  <si>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</si>
  <si>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</si>
  <si>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</si>
  <si>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</si>
  <si>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</si>
  <si>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</si>
  <si>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</si>
  <si>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</si>
  <si>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</si>
  <si>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</si>
  <si>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</si>
  <si>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</si>
  <si>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</si>
  <si>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</si>
  <si>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</si>
  <si>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</si>
  <si>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</si>
  <si>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</si>
  <si>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</si>
  <si>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</si>
  <si>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</si>
  <si>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</si>
  <si>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</si>
  <si>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</si>
  <si>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</si>
  <si>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</si>
  <si>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</si>
  <si>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</si>
  <si>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</si>
  <si>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</si>
  <si>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</si>
  <si>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</si>
  <si>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</si>
  <si>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</si>
  <si>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</si>
  <si>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</si>
  <si>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</si>
  <si>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</si>
  <si>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</si>
  <si>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</si>
  <si>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</si>
  <si>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</si>
  <si>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</si>
  <si>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</si>
  <si>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</si>
  <si>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</si>
  <si>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</si>
  <si>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</si>
  <si>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</si>
  <si>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</si>
  <si>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</si>
  <si>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</si>
  <si>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</si>
  <si>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</si>
  <si>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</si>
  <si>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</si>
  <si>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</si>
  <si>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</si>
  <si>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</si>
  <si>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</si>
  <si>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</si>
  <si>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</si>
  <si>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</si>
  <si>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</si>
  <si>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</si>
  <si>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</si>
  <si>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</si>
  <si>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</si>
  <si>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</si>
  <si>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</si>
  <si>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</si>
  <si>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</si>
  <si>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</si>
  <si>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</si>
  <si>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</si>
  <si>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</si>
  <si>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</si>
  <si>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</si>
  <si>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</si>
  <si>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</si>
  <si>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</si>
  <si>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</si>
  <si>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</si>
  <si>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</si>
  <si>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</si>
  <si>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</si>
  <si>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</si>
  <si>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</si>
  <si>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</si>
  <si>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</si>
  <si>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</si>
  <si>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</si>
  <si>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</si>
  <si>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</si>
  <si>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</si>
  <si>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</si>
  <si>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</si>
  <si>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</si>
  <si>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</si>
  <si>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</si>
  <si>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</si>
  <si>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</si>
  <si>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</si>
  <si>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</si>
  <si>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</si>
  <si>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</si>
  <si>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</si>
  <si>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</si>
  <si>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</si>
  <si>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</si>
  <si>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</si>
  <si>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</si>
  <si>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</si>
  <si>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</si>
  <si>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</si>
  <si>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</si>
  <si>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</si>
  <si>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</si>
  <si>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</si>
  <si>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</si>
  <si>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</si>
  <si>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</si>
  <si>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</si>
  <si>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</si>
  <si>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</si>
  <si>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</si>
  <si>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</si>
  <si>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</si>
  <si>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</si>
  <si>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</si>
  <si>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</si>
  <si>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</si>
  <si>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</si>
  <si>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</si>
  <si>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</si>
  <si>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</si>
  <si>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</si>
  <si>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</si>
  <si>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</si>
  <si>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</si>
  <si>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</si>
  <si>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</si>
  <si>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</si>
  <si>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</si>
  <si>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</si>
  <si>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</si>
  <si>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</si>
  <si>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</si>
  <si>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</si>
  <si>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</si>
  <si>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</si>
  <si>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</si>
  <si>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</si>
  <si>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</si>
  <si>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</si>
  <si>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</si>
  <si>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</si>
  <si>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</si>
  <si>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</si>
  <si>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</si>
  <si>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</si>
  <si>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</si>
  <si>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</si>
  <si>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</si>
  <si>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</si>
  <si>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</si>
  <si>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</si>
  <si>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</si>
  <si>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</si>
  <si>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</si>
  <si>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</si>
  <si>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</si>
  <si>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</si>
  <si>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</si>
  <si>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</si>
  <si>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</si>
  <si>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</si>
  <si>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</si>
  <si>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</si>
  <si>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</si>
  <si>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</si>
  <si>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</si>
  <si>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</si>
  <si>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</si>
  <si>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</si>
  <si>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</si>
  <si>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</si>
  <si>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</si>
  <si>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</si>
  <si>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</si>
  <si>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</si>
  <si>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</si>
  <si>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</si>
  <si>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</si>
  <si>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</si>
  <si>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</si>
  <si>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</si>
  <si>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</si>
  <si>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</si>
  <si>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</si>
  <si>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</si>
  <si>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</si>
  <si>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</si>
  <si>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</si>
  <si>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</si>
  <si>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</si>
  <si>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</si>
  <si>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</si>
  <si>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</si>
  <si>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</si>
  <si>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</si>
  <si>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</si>
  <si>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</si>
  <si>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</si>
  <si>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</si>
  <si>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</si>
  <si>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</si>
  <si>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</si>
  <si>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</si>
  <si>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</si>
  <si>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</si>
  <si>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</si>
  <si>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</si>
  <si>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</si>
  <si>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</si>
  <si>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</si>
  <si>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</si>
  <si>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</si>
  <si>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</si>
  <si>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</si>
  <si>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</si>
  <si>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</si>
  <si>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</si>
  <si>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</si>
  <si>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</si>
  <si>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</si>
  <si>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</si>
  <si>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</si>
  <si>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</si>
  <si>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</si>
  <si>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</si>
  <si>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</si>
  <si>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</si>
  <si>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</si>
  <si>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</si>
  <si>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</si>
  <si>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</si>
  <si>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</si>
  <si>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</si>
  <si>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</si>
  <si>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</si>
  <si>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</si>
  <si>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</si>
  <si>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</si>
  <si>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</si>
  <si>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</si>
  <si>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</si>
  <si>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</si>
  <si>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</si>
  <si>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</si>
  <si>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</si>
  <si>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</si>
  <si>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</si>
  <si>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</si>
  <si>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</si>
  <si>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</si>
  <si>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</si>
  <si>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</si>
  <si>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</si>
  <si>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</si>
  <si>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</si>
  <si>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</si>
  <si>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</si>
  <si>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</si>
  <si>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</si>
  <si>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</si>
  <si>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</si>
  <si>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</si>
  <si>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</si>
  <si>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</si>
  <si>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</si>
  <si>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</si>
  <si>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</si>
  <si>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</si>
  <si>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</si>
  <si>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</si>
  <si>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</si>
  <si>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</si>
  <si>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</si>
  <si>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</si>
  <si>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</si>
  <si>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</si>
  <si>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</si>
  <si>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</si>
  <si>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</si>
  <si>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</si>
  <si>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</si>
  <si>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</si>
  <si>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</si>
  <si>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</si>
  <si>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</si>
  <si>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</si>
  <si>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</si>
  <si>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</si>
  <si>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</si>
  <si>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</si>
  <si>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</si>
  <si>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</si>
  <si>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</si>
  <si>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</si>
  <si>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</si>
  <si>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</si>
  <si>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</si>
  <si>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</si>
  <si>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</si>
  <si>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</si>
  <si>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</si>
  <si>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</si>
  <si>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</si>
  <si>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</si>
  <si>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</si>
  <si>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</si>
  <si>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</si>
  <si>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</si>
  <si>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</si>
  <si>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</si>
  <si>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</si>
  <si>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</si>
  <si>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</si>
  <si>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</si>
  <si>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</si>
  <si>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</si>
  <si>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</si>
  <si>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</si>
  <si>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</si>
  <si>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</si>
  <si>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</si>
  <si>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</si>
  <si>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</si>
  <si>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</si>
  <si>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</si>
  <si>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</si>
  <si>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</si>
  <si>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</si>
  <si>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</si>
  <si>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</si>
  <si>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</si>
  <si>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</si>
  <si>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</si>
  <si>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</si>
  <si>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</si>
  <si>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</si>
  <si>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</si>
  <si>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</si>
  <si>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</si>
  <si>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</si>
  <si>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</si>
  <si>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</si>
  <si>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</si>
  <si>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</si>
  <si>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</si>
  <si>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</si>
  <si>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</si>
  <si>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</si>
  <si>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</si>
  <si>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</si>
  <si>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</si>
  <si>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</si>
  <si>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</si>
  <si>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</si>
  <si>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</si>
  <si>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</si>
  <si>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</si>
  <si>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</si>
  <si>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</si>
  <si>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</si>
  <si>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</si>
  <si>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</si>
  <si>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</si>
  <si>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</si>
  <si>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</si>
  <si>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</si>
  <si>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</si>
  <si>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</si>
  <si>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</si>
  <si>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</si>
  <si>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</si>
  <si>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</si>
  <si>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</si>
  <si>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</si>
  <si>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</si>
  <si>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</si>
  <si>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</si>
  <si>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</si>
  <si>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</si>
  <si>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</si>
  <si>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</si>
  <si>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</si>
  <si>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</si>
  <si>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</si>
  <si>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</si>
  <si>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</si>
  <si>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</si>
  <si>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</si>
  <si>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</si>
  <si>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</si>
  <si>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</si>
  <si>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</si>
  <si>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</si>
  <si>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</si>
  <si>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</si>
  <si>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</si>
  <si>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</si>
  <si>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</si>
  <si>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</si>
  <si>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</si>
  <si>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</si>
  <si>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</si>
  <si>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</si>
  <si>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</si>
  <si>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</si>
  <si>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</si>
  <si>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</si>
  <si>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</si>
  <si>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</si>
  <si>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</si>
  <si>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</si>
  <si>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</si>
  <si>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</si>
  <si>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</si>
  <si>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</si>
  <si>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</si>
  <si>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</si>
  <si>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</si>
  <si>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</si>
  <si>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</si>
  <si>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</si>
  <si>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</si>
  <si>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</si>
  <si>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</si>
  <si>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</si>
  <si>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</si>
  <si>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</si>
  <si>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</si>
  <si>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</si>
  <si>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</si>
  <si>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</si>
  <si>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</si>
  <si>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</si>
  <si>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</si>
  <si>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</si>
  <si>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</si>
  <si>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</si>
  <si>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</si>
  <si>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</si>
  <si>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</si>
  <si>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</si>
  <si>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</si>
  <si>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</si>
  <si>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</si>
  <si>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</si>
  <si>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</si>
  <si>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</si>
  <si>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</si>
  <si>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</si>
  <si>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</si>
  <si>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</si>
  <si>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</si>
  <si>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</si>
  <si>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</si>
  <si>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</si>
  <si>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</si>
  <si>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</si>
  <si>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</si>
  <si>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</si>
  <si>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</si>
  <si>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</si>
  <si>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</si>
  <si>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</si>
  <si>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</si>
  <si>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</si>
  <si>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</si>
  <si>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</si>
  <si>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</si>
  <si>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</si>
  <si>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</si>
  <si>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</si>
  <si>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</si>
  <si>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</si>
  <si>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</si>
  <si>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</si>
  <si>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</si>
  <si>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</si>
  <si>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</si>
  <si>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</si>
  <si>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</si>
  <si>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</si>
  <si>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</si>
  <si>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</si>
  <si>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</si>
  <si>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</si>
  <si>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</si>
  <si>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</si>
  <si>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</si>
  <si>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</si>
  <si>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</si>
  <si>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</si>
  <si>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</si>
  <si>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</si>
  <si>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</si>
  <si>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</si>
  <si>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</si>
  <si>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</si>
  <si>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</si>
  <si>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</si>
  <si>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</si>
  <si>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</si>
  <si>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</si>
  <si>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</si>
  <si>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</si>
  <si>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</si>
  <si>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</si>
  <si>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</si>
  <si>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</si>
  <si>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</si>
  <si>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</si>
  <si>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</si>
  <si>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</si>
  <si>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</si>
  <si>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</si>
  <si>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</si>
  <si>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</si>
  <si>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</si>
  <si>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</si>
  <si>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</si>
  <si>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</si>
  <si>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</si>
  <si>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</si>
  <si>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</si>
  <si>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</si>
  <si>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</si>
  <si>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</si>
  <si>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</si>
  <si>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</si>
  <si>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</si>
  <si>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</si>
  <si>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</si>
  <si>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</si>
  <si>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</si>
  <si>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</si>
  <si>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</si>
  <si>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</si>
  <si>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</si>
  <si>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</si>
  <si>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</si>
  <si>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</si>
  <si>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</si>
  <si>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</si>
  <si>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</si>
  <si>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</si>
  <si>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</si>
  <si>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</si>
  <si>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</si>
  <si>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</si>
  <si>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</si>
  <si>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</si>
  <si>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</si>
  <si>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</si>
  <si>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</si>
  <si>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</si>
  <si>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</si>
  <si>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</si>
  <si>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</si>
  <si>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</si>
  <si>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</si>
  <si>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</si>
  <si>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</si>
  <si>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</si>
  <si>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</si>
  <si>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</si>
  <si>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</si>
  <si>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</si>
  <si>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</si>
  <si>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</si>
  <si>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</si>
  <si>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</si>
  <si>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</si>
  <si>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</si>
  <si>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</si>
  <si>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</si>
  <si>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</si>
  <si>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</si>
  <si>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</si>
  <si>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</si>
  <si>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</si>
  <si>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</si>
  <si>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</si>
  <si>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</si>
  <si>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</si>
  <si>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</si>
  <si>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</si>
  <si>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</si>
  <si>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</si>
  <si>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</si>
  <si>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</si>
  <si>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</si>
  <si>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</si>
  <si>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</si>
  <si>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</si>
  <si>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</si>
  <si>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</si>
  <si>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</si>
  <si>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</si>
  <si>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</si>
  <si>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</si>
  <si>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</si>
  <si>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</si>
  <si>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</si>
  <si>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</si>
  <si>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</si>
  <si>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</si>
  <si>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</si>
  <si>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</si>
  <si>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</si>
  <si>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</si>
  <si>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</si>
  <si>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</si>
  <si>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</si>
  <si>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</si>
  <si>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</si>
  <si>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</si>
  <si>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</si>
  <si>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</si>
  <si>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</si>
  <si>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</si>
  <si>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</si>
  <si>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</si>
  <si>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</si>
  <si>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</si>
  <si>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</si>
  <si>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</si>
  <si>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</si>
  <si>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</si>
  <si>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</si>
  <si>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</si>
  <si>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</si>
  <si>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</si>
  <si>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</si>
  <si>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</si>
  <si>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</si>
  <si>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</si>
  <si>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</si>
  <si>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</si>
  <si>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</si>
  <si>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</si>
  <si>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</si>
  <si>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</si>
  <si>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</si>
  <si>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</si>
  <si>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</si>
  <si>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</si>
  <si>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</si>
  <si>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</si>
  <si>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</si>
  <si>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</si>
  <si>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</si>
  <si>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</si>
  <si>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</si>
  <si>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</si>
  <si>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</si>
  <si>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</si>
  <si>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</si>
  <si>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</si>
  <si>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</si>
  <si>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</si>
  <si>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</si>
  <si>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</si>
  <si>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</si>
  <si>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</si>
  <si>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</si>
  <si>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</si>
  <si>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</si>
  <si>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</si>
  <si>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</si>
  <si>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</si>
  <si>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</si>
  <si>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</si>
  <si>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</si>
  <si>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</si>
  <si>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</si>
  <si>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</si>
  <si>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</si>
  <si>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</si>
  <si>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</si>
  <si>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</si>
  <si>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</si>
  <si>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</si>
  <si>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</si>
  <si>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</si>
  <si>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</si>
  <si>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</si>
  <si>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</si>
  <si>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</si>
  <si>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</si>
  <si>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</si>
  <si>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</si>
  <si>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</si>
  <si>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</si>
  <si>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</si>
  <si>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</si>
  <si>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</si>
  <si>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</si>
  <si>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</si>
  <si>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</si>
  <si>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</si>
  <si>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</si>
  <si>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</si>
  <si>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</si>
  <si>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</si>
  <si>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</si>
  <si>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</si>
  <si>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</si>
  <si>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</si>
  <si>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</si>
  <si>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</si>
  <si>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</si>
  <si>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</si>
  <si>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</si>
  <si>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</si>
  <si>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</si>
  <si>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</si>
  <si>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</si>
  <si>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</si>
  <si>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</si>
  <si>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</si>
  <si>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</si>
  <si>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</si>
  <si>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</si>
  <si>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</si>
  <si>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</si>
  <si>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</si>
  <si>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</si>
  <si>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</si>
  <si>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</si>
  <si>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</si>
  <si>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</si>
  <si>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</si>
  <si>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</si>
  <si>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</si>
  <si>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</si>
  <si>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</si>
  <si>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</si>
  <si>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</si>
  <si>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</si>
  <si>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</si>
  <si>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</si>
  <si>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</si>
  <si>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</si>
  <si>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</si>
  <si>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</si>
  <si>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</si>
  <si>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</si>
  <si>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</si>
  <si>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</si>
  <si>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</si>
  <si>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</si>
  <si>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</si>
  <si>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</si>
  <si>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</si>
  <si>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</si>
  <si>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</si>
  <si>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</si>
  <si>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</si>
  <si>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</si>
  <si>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</si>
  <si>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</si>
  <si>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</si>
  <si>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</si>
  <si>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</si>
  <si>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</si>
  <si>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</si>
  <si>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</si>
  <si>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</si>
  <si>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</si>
  <si>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</si>
  <si>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</si>
  <si>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</si>
  <si>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</si>
  <si>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</si>
  <si>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</si>
  <si>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</si>
  <si>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</si>
  <si>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</si>
  <si>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</si>
  <si>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</si>
  <si>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</si>
  <si>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</si>
  <si>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</si>
  <si>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</si>
  <si>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</si>
  <si>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</si>
  <si>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</si>
  <si>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</si>
  <si>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</si>
  <si>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</si>
  <si>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</si>
  <si>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</si>
  <si>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</si>
  <si>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</si>
  <si>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</si>
  <si>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</si>
  <si>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</si>
  <si>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</si>
  <si>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</si>
  <si>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</si>
  <si>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</si>
  <si>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</si>
  <si>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</si>
  <si>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</si>
  <si>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</si>
  <si>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</si>
  <si>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</si>
  <si>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</si>
  <si>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</si>
  <si>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</si>
  <si>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</si>
  <si>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</si>
  <si>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</si>
  <si>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</si>
  <si>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</si>
  <si>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</si>
  <si>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</si>
  <si>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</si>
  <si>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</si>
  <si>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</si>
  <si>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</si>
  <si>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</si>
  <si>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</si>
  <si>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</si>
  <si>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</si>
  <si>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</si>
  <si>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</si>
  <si>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</si>
  <si>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</si>
  <si>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</si>
  <si>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</si>
  <si>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</si>
  <si>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</si>
  <si>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</si>
  <si>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</si>
  <si>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</si>
  <si>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</si>
  <si>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</si>
  <si>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</si>
  <si>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</si>
  <si>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</si>
  <si>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</si>
  <si>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</si>
  <si>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</si>
  <si>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</si>
  <si>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</si>
  <si>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</si>
  <si>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</si>
  <si>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</si>
  <si>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</si>
  <si>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</si>
  <si>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</si>
  <si>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</si>
  <si>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</si>
  <si>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</si>
  <si>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</si>
  <si>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</si>
  <si>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</si>
  <si>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</si>
  <si>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</si>
  <si>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</si>
  <si>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</si>
  <si>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</si>
  <si>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</si>
  <si>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</si>
  <si>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</si>
  <si>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</si>
  <si>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</si>
  <si>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</si>
  <si>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</si>
  <si>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</si>
  <si>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</si>
  <si>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</si>
  <si>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</si>
  <si>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</si>
  <si>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</si>
  <si>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</si>
  <si>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</si>
  <si>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</si>
  <si>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</si>
  <si>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</si>
  <si>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</si>
  <si>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</si>
  <si>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</si>
  <si>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</si>
  <si>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</si>
  <si>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</si>
  <si>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</si>
  <si>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</si>
  <si>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</si>
  <si>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</si>
  <si>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</si>
  <si>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</si>
  <si>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</si>
  <si>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</si>
  <si>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</si>
  <si>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</si>
  <si>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</si>
  <si>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</si>
  <si>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</si>
  <si>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</si>
  <si>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</si>
  <si>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</si>
  <si>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</si>
  <si>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</si>
  <si>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</si>
  <si>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</si>
  <si>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</si>
  <si>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</si>
  <si>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</si>
  <si>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</si>
  <si>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</si>
  <si>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</si>
  <si>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</si>
  <si>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</si>
  <si>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</si>
  <si>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</si>
  <si>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</si>
  <si>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</si>
  <si>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</si>
  <si>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</si>
  <si>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</si>
  <si>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</si>
  <si>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</si>
  <si>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</si>
  <si>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</si>
  <si>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</si>
  <si>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</si>
  <si>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</si>
  <si>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</si>
  <si>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</si>
  <si>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</si>
  <si>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</si>
  <si>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</si>
  <si>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</si>
  <si>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</si>
  <si>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</si>
  <si>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</si>
  <si>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</si>
  <si>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</si>
  <si>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</si>
  <si>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</si>
  <si>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</si>
  <si>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</si>
  <si>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</si>
  <si>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</si>
  <si>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</si>
  <si>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</si>
  <si>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</si>
  <si>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</si>
  <si>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</si>
  <si>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</si>
  <si>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</si>
  <si>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</si>
  <si>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</si>
  <si>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</si>
  <si>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</si>
  <si>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</si>
  <si>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</si>
  <si>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</si>
  <si>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</si>
  <si>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</si>
  <si>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</si>
  <si>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</si>
  <si>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</si>
  <si>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</si>
  <si>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</si>
  <si>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</si>
  <si>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</si>
  <si>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</si>
  <si>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</si>
  <si>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</si>
  <si>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</si>
  <si>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</si>
  <si>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</si>
  <si>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</si>
  <si>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</si>
  <si>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</si>
  <si>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</si>
  <si>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</si>
  <si>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</si>
  <si>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</si>
  <si>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</si>
  <si>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</si>
  <si>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</si>
  <si>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</si>
  <si>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</si>
  <si>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</si>
  <si>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</si>
  <si>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</si>
  <si>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</si>
  <si>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</si>
  <si>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</si>
  <si>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</si>
  <si>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</si>
  <si>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</si>
  <si>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</si>
  <si>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</si>
  <si>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</si>
  <si>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</si>
  <si>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</si>
  <si>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</si>
  <si>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</si>
  <si>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</si>
  <si>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</si>
  <si>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</si>
  <si>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</si>
  <si>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</si>
  <si>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</si>
  <si>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</si>
  <si>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</si>
  <si>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</si>
  <si>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</si>
  <si>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</si>
  <si>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</si>
  <si>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</si>
  <si>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</si>
  <si>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</si>
  <si>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</si>
  <si>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</si>
  <si>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</si>
  <si>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</si>
  <si>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</si>
  <si>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</si>
  <si>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</si>
  <si>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</si>
  <si>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</si>
  <si>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</si>
  <si>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</si>
  <si>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</si>
  <si>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</si>
  <si>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</si>
  <si>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</si>
  <si>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</si>
  <si>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</si>
  <si>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</si>
  <si>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</si>
  <si>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</si>
  <si>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</si>
  <si>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</si>
  <si>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</si>
  <si>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</si>
  <si>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</si>
  <si>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</si>
  <si>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</si>
  <si>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</si>
  <si>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</si>
  <si>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</si>
  <si>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</si>
  <si>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</si>
  <si>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</si>
  <si>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</si>
  <si>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</si>
  <si>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</si>
  <si>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</si>
  <si>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</si>
  <si>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</si>
  <si>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</si>
  <si>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</si>
  <si>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</si>
  <si>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</si>
  <si>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</si>
  <si>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</si>
  <si>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</si>
  <si>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</si>
  <si>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</si>
  <si>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</si>
  <si>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</si>
  <si>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</si>
  <si>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</si>
  <si>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</si>
  <si>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</si>
  <si>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</si>
  <si>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</si>
  <si>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</si>
  <si>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</si>
  <si>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</si>
  <si>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</si>
  <si>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</si>
  <si>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</si>
  <si>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</si>
  <si>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</si>
  <si>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</si>
  <si>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</si>
  <si>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</si>
  <si>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</si>
  <si>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</si>
  <si>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</si>
  <si>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</si>
  <si>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</si>
  <si>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</si>
  <si>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</si>
  <si>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</si>
  <si>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</si>
  <si>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</si>
  <si>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</si>
  <si>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</si>
  <si>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</si>
  <si>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</si>
  <si>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</si>
  <si>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</si>
  <si>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</si>
  <si>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</si>
  <si>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</si>
  <si>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</si>
  <si>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</si>
  <si>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</si>
  <si>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</si>
  <si>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</si>
  <si>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</si>
  <si>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</si>
  <si>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</si>
  <si>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</si>
  <si>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</si>
  <si>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</si>
  <si>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</si>
  <si>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</si>
  <si>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</si>
  <si>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</si>
  <si>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</si>
  <si>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</si>
  <si>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</si>
  <si>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</si>
  <si>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</si>
  <si>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</si>
  <si>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</si>
  <si>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</si>
  <si>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</si>
  <si>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</si>
  <si>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</si>
  <si>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</si>
  <si>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</si>
  <si>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</si>
  <si>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</si>
  <si>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</si>
  <si>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</si>
  <si>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</si>
  <si>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</si>
  <si>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</si>
  <si>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</si>
  <si>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</si>
  <si>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</si>
  <si>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</si>
  <si>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</si>
  <si>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</si>
  <si>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</si>
  <si>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</si>
  <si>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</si>
  <si>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</si>
  <si>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</si>
  <si>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</si>
  <si>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</si>
  <si>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</si>
  <si>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</si>
  <si>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</si>
  <si>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</si>
  <si>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</si>
  <si>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</si>
  <si>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</si>
  <si>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</si>
  <si>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</si>
  <si>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</si>
  <si>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</si>
  <si>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</si>
  <si>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</si>
  <si>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</si>
  <si>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</si>
  <si>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</si>
  <si>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</si>
  <si>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</si>
  <si>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</si>
  <si>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</si>
  <si>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</si>
  <si>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</si>
  <si>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</si>
  <si>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</si>
  <si>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</si>
  <si>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</si>
  <si>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</si>
  <si>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</si>
  <si>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</si>
  <si>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</si>
  <si>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</si>
  <si>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</si>
  <si>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</si>
  <si>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</si>
  <si>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</si>
  <si>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</si>
  <si>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</si>
  <si>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</si>
  <si>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</si>
  <si>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</si>
  <si>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</si>
  <si>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</si>
  <si>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</si>
  <si>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</si>
  <si>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</si>
  <si>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</si>
  <si>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</si>
  <si>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</si>
  <si>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</si>
  <si>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</si>
  <si>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</si>
  <si>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</si>
  <si>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</si>
  <si>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</si>
  <si>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</si>
  <si>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</si>
  <si>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</si>
  <si>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</si>
  <si>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</si>
  <si>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</si>
  <si>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</si>
  <si>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</si>
  <si>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</si>
  <si>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</si>
  <si>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</si>
  <si>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</si>
  <si>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</si>
  <si>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</si>
  <si>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</si>
  <si>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</si>
  <si>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</si>
  <si>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</si>
  <si>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</si>
  <si>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</si>
  <si>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</si>
  <si>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</si>
  <si>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</si>
  <si>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</si>
  <si>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</si>
  <si>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</si>
  <si>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</si>
  <si>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</si>
  <si>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</si>
  <si>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</si>
  <si>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</si>
  <si>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</si>
  <si>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</si>
  <si>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</si>
  <si>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</si>
  <si>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</si>
  <si>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</si>
  <si>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</si>
  <si>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</si>
  <si>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</si>
  <si>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</si>
  <si>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</si>
  <si>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</si>
  <si>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</si>
  <si>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</si>
  <si>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</si>
  <si>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</si>
  <si>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</si>
  <si>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</si>
  <si>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</si>
  <si>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</si>
  <si>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</si>
  <si>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</si>
  <si>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</si>
  <si>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</si>
  <si>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</si>
  <si>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</si>
  <si>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</si>
  <si>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</si>
  <si>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</si>
  <si>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</si>
  <si>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</si>
  <si>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</si>
  <si>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</si>
  <si>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</si>
  <si>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</si>
  <si>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</si>
  <si>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</si>
  <si>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</si>
  <si>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</si>
  <si>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</si>
  <si>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</si>
  <si>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</si>
  <si>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</si>
  <si>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</si>
  <si>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</si>
  <si>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</si>
  <si>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</si>
  <si>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</si>
  <si>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</si>
  <si>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</si>
  <si>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</si>
  <si>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</si>
  <si>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</si>
  <si>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</si>
  <si>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</si>
  <si>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</si>
  <si>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</si>
  <si>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</si>
  <si>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</si>
  <si>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</si>
  <si>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</si>
  <si>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</si>
  <si>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</si>
  <si>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</si>
  <si>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</si>
  <si>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</si>
  <si>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</si>
  <si>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</si>
  <si>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</si>
  <si>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</si>
  <si>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</si>
  <si>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</si>
  <si>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</si>
  <si>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</si>
  <si>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</si>
  <si>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</si>
  <si>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</si>
  <si>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</si>
  <si>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</si>
  <si>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</si>
  <si>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</si>
  <si>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</si>
  <si>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</si>
  <si>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</si>
  <si>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</si>
  <si>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</si>
  <si>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</si>
  <si>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</si>
  <si>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</si>
  <si>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</si>
  <si>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</si>
  <si>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</si>
  <si>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</si>
  <si>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</si>
  <si>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</si>
  <si>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</si>
  <si>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</si>
  <si>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</si>
  <si>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</si>
  <si>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</si>
  <si>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</si>
  <si>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</si>
  <si>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</si>
  <si>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</si>
  <si>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</si>
  <si>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</si>
  <si>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</si>
  <si>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</si>
  <si>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</si>
  <si>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</si>
  <si>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</si>
  <si>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</si>
  <si>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</si>
  <si>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</si>
  <si>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</si>
  <si>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</si>
  <si>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</si>
  <si>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</si>
  <si>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</si>
  <si>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</si>
  <si>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</si>
  <si>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</si>
  <si>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</si>
  <si>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</si>
  <si>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</si>
  <si>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</si>
  <si>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</si>
  <si>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</si>
  <si>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</si>
  <si>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</si>
  <si>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</si>
  <si>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</si>
  <si>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</si>
  <si>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</si>
  <si>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</si>
  <si>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</si>
  <si>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</si>
  <si>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</si>
  <si>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</si>
  <si>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</si>
  <si>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</si>
  <si>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</si>
  <si>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</si>
  <si>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</si>
  <si>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</si>
  <si>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</si>
  <si>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</si>
  <si>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</si>
  <si>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</si>
  <si>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</si>
  <si>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</si>
  <si>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</si>
  <si>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</si>
  <si>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</si>
  <si>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</si>
  <si>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</si>
  <si>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</si>
  <si>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</si>
  <si>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</si>
  <si>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</si>
  <si>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</si>
  <si>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</si>
  <si>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</si>
  <si>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</si>
  <si>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</si>
  <si>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</si>
  <si>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</si>
  <si>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</si>
  <si>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</si>
  <si>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</si>
  <si>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</si>
  <si>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</si>
  <si>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</si>
  <si>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</si>
  <si>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</si>
  <si>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</si>
  <si>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</si>
  <si>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</si>
  <si>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</si>
  <si>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</si>
  <si>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</si>
  <si>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</si>
  <si>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</si>
  <si>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</si>
  <si>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</si>
  <si>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</si>
  <si>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</si>
  <si>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</si>
  <si>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</si>
  <si>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</si>
  <si>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</si>
  <si>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</si>
  <si>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</si>
  <si>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</si>
  <si>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</si>
  <si>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</si>
  <si>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</si>
  <si>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</si>
  <si>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</si>
  <si>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</si>
  <si>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</si>
  <si>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</si>
  <si>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</si>
  <si>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</si>
  <si>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</si>
  <si>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</si>
  <si>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</si>
  <si>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</si>
  <si>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</si>
  <si>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</si>
  <si>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</si>
  <si>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</si>
  <si>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</si>
  <si>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</si>
  <si>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</si>
  <si>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</si>
  <si>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</si>
  <si>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</si>
  <si>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</si>
  <si>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</si>
  <si>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</si>
  <si>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</si>
  <si>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</si>
  <si>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</si>
  <si>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</si>
  <si>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</si>
  <si>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</si>
  <si>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</si>
  <si>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</si>
  <si>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</si>
  <si>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</si>
  <si>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</si>
  <si>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</si>
  <si>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</si>
  <si>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</si>
  <si>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</si>
  <si>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</si>
  <si>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</si>
  <si>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</si>
  <si>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</si>
  <si>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</si>
  <si>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</si>
  <si>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</si>
  <si>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</si>
  <si>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</si>
  <si>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</si>
  <si>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</si>
  <si>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</si>
  <si>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</si>
  <si>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</si>
  <si>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</si>
  <si>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</si>
  <si>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</si>
  <si>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</si>
  <si>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</si>
  <si>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</si>
  <si>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</si>
  <si>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</si>
  <si>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</si>
  <si>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</si>
  <si>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</si>
  <si>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</si>
  <si>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</si>
  <si>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</si>
  <si>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</si>
  <si>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</si>
  <si>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</si>
  <si>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</si>
  <si>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</si>
  <si>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</si>
  <si>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</si>
  <si>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</si>
  <si>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</si>
  <si>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</si>
  <si>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</si>
  <si>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</si>
  <si>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</si>
  <si>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</si>
  <si>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</si>
  <si>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</si>
  <si>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</si>
  <si>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</si>
  <si>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</si>
  <si>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</si>
  <si>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</si>
  <si>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</si>
  <si>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</si>
  <si>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</si>
  <si>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</si>
  <si>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</si>
  <si>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</si>
  <si>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</si>
  <si>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</si>
  <si>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</si>
  <si>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</si>
  <si>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</si>
  <si>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</si>
  <si>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</si>
  <si>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</si>
  <si>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</si>
  <si>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</si>
  <si>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</si>
  <si>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</si>
  <si>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</si>
  <si>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</si>
  <si>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</si>
  <si>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</si>
  <si>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</si>
  <si>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</si>
  <si>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</si>
  <si>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</si>
  <si>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</si>
  <si>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</si>
  <si>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</si>
  <si>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</si>
  <si>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</si>
  <si>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</si>
  <si>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</si>
  <si>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</si>
  <si>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</si>
  <si>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</si>
  <si>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</si>
  <si>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</si>
  <si>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</si>
  <si>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</si>
  <si>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</si>
  <si>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</si>
  <si>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</si>
  <si>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</si>
  <si>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</si>
  <si>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</si>
  <si>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</si>
  <si>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</si>
  <si>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</si>
  <si>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</si>
  <si>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</si>
  <si>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</si>
  <si>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</si>
  <si>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</si>
  <si>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</si>
  <si>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</si>
  <si>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</si>
  <si>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</si>
  <si>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</si>
  <si>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</si>
  <si>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</si>
  <si>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</si>
  <si>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</si>
  <si>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</si>
  <si>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</si>
  <si>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</si>
  <si>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</si>
  <si>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</si>
  <si>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</si>
  <si>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</si>
  <si>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</si>
  <si>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</si>
  <si>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</si>
  <si>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</si>
  <si>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</si>
  <si>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</si>
  <si>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</si>
  <si>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</si>
  <si>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</si>
  <si>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</si>
  <si>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</si>
  <si>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</si>
  <si>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</si>
  <si>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</si>
  <si>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</si>
  <si>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</si>
  <si>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</si>
  <si>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</si>
  <si>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</si>
  <si>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</si>
  <si>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</si>
  <si>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</si>
  <si>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</si>
  <si>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</si>
  <si>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</si>
  <si>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</si>
  <si>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</si>
  <si>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</si>
  <si>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</si>
  <si>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</si>
  <si>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</si>
  <si>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</si>
  <si>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</si>
  <si>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</si>
  <si>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</si>
  <si>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</si>
  <si>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</si>
  <si>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</si>
  <si>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</si>
  <si>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</si>
  <si>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</si>
  <si>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</si>
  <si>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</si>
  <si>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</si>
  <si>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</si>
  <si>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</si>
  <si>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</si>
  <si>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</si>
  <si>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</si>
  <si>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</si>
  <si>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</si>
  <si>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</si>
  <si>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</si>
  <si>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</si>
  <si>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</si>
  <si>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</si>
  <si>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</si>
  <si>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</si>
  <si>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</si>
  <si>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</si>
  <si>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</si>
  <si>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</si>
  <si>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</si>
  <si>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</si>
  <si>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</si>
  <si>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</si>
  <si>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</si>
  <si>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</si>
  <si>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</si>
  <si>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</si>
  <si>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</si>
  <si>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</si>
  <si>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</si>
  <si>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</si>
  <si>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</si>
  <si>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</si>
  <si>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</si>
  <si>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</si>
  <si>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</si>
  <si>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</si>
  <si>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</si>
  <si>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</si>
  <si>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</si>
  <si>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</si>
  <si>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</si>
  <si>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</si>
  <si>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</si>
  <si>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</si>
  <si>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</si>
  <si>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</si>
  <si>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</si>
  <si>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</si>
  <si>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</si>
  <si>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</si>
  <si>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</si>
  <si>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</si>
  <si>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</si>
  <si>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</si>
  <si>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</si>
  <si>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</si>
  <si>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</si>
  <si>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</si>
  <si>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</si>
  <si>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</si>
  <si>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</si>
  <si>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</si>
  <si>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</si>
  <si>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</si>
  <si>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</si>
  <si>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</si>
  <si>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</si>
  <si>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</si>
  <si>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</si>
  <si>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</si>
  <si>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</si>
  <si>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</si>
  <si>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</si>
  <si>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</si>
  <si>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</si>
  <si>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</si>
  <si>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</si>
  <si>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</si>
  <si>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</si>
  <si>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</si>
  <si>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</si>
  <si>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</si>
  <si>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</si>
  <si>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</si>
  <si>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</si>
  <si>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</si>
  <si>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</si>
  <si>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</si>
  <si>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</si>
  <si>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</si>
  <si>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</si>
  <si>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</si>
  <si>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</si>
  <si>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</si>
  <si>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</si>
  <si>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</si>
  <si>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</si>
  <si>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</si>
  <si>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</si>
  <si>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</si>
  <si>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</si>
  <si>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</si>
  <si>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</si>
  <si>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</si>
  <si>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</si>
  <si>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</si>
  <si>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</si>
  <si>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</si>
  <si>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</si>
  <si>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</si>
  <si>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</si>
  <si>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</si>
  <si>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</si>
  <si>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</si>
  <si>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</si>
  <si>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</si>
  <si>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</si>
  <si>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</si>
  <si>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</si>
  <si>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</si>
  <si>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</si>
  <si>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</si>
  <si>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</si>
  <si>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</si>
  <si>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</si>
  <si>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</si>
  <si>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</si>
  <si>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</si>
  <si>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</si>
  <si>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</si>
  <si>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</si>
  <si>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</si>
  <si>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</si>
  <si>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</si>
  <si>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</si>
  <si>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</si>
  <si>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</si>
  <si>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</si>
  <si>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</si>
  <si>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</si>
  <si>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</si>
  <si>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</si>
  <si>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</si>
  <si>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</si>
  <si>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</si>
  <si>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</si>
  <si>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</si>
  <si>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</si>
  <si>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</si>
  <si>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</si>
  <si>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</si>
  <si>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</si>
  <si>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</si>
  <si>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</si>
  <si>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</si>
  <si>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</si>
  <si>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</si>
  <si>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</si>
  <si>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</si>
  <si>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</si>
  <si>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</si>
  <si>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</si>
  <si>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</si>
  <si>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</si>
  <si>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</si>
  <si>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</si>
  <si>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</si>
  <si>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</si>
  <si>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</si>
  <si>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</si>
  <si>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</si>
  <si>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</si>
  <si>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</si>
  <si>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</si>
  <si>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</si>
  <si>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</si>
  <si>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</si>
  <si>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</si>
  <si>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</si>
  <si>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</si>
  <si>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</si>
  <si>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</si>
  <si>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</si>
  <si>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</si>
  <si>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</si>
  <si>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</si>
  <si>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</si>
  <si>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</si>
  <si>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</si>
  <si>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</si>
  <si>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</si>
  <si>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</si>
  <si>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</si>
  <si>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</si>
  <si>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</si>
  <si>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</si>
  <si>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</si>
  <si>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</si>
  <si>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</si>
  <si>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</si>
  <si>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</si>
  <si>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</si>
  <si>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</si>
  <si>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</si>
  <si>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</si>
  <si>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</si>
  <si>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</si>
  <si>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</si>
  <si>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</si>
  <si>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</si>
  <si>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</si>
  <si>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</si>
  <si>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</si>
  <si>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</si>
  <si>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</si>
  <si>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</si>
  <si>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</si>
  <si>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</si>
  <si>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</si>
  <si>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</si>
  <si>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</si>
  <si>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</si>
  <si>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</si>
  <si>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</si>
  <si>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</si>
  <si>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</si>
  <si>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</si>
  <si>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</si>
  <si>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</si>
  <si>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</si>
  <si>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</si>
  <si>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</si>
  <si>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</si>
  <si>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</si>
  <si>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</si>
  <si>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</si>
  <si>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</si>
  <si>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</si>
  <si>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</si>
  <si>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</si>
  <si>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</si>
  <si>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</si>
  <si>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</si>
  <si>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</si>
  <si>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</si>
  <si>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</si>
  <si>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</si>
  <si>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</si>
  <si>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</si>
  <si>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</si>
  <si>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</si>
  <si>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</si>
  <si>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</si>
  <si>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</si>
  <si>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</si>
  <si>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</si>
  <si>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</si>
  <si>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</si>
  <si>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</si>
  <si>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</si>
  <si>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</si>
  <si>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</si>
  <si>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</si>
  <si>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</si>
  <si>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</si>
  <si>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</si>
  <si>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</si>
  <si>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</si>
  <si>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</si>
  <si>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</si>
  <si>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</si>
  <si>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</si>
  <si>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</si>
  <si>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</si>
  <si>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</si>
  <si>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</si>
  <si>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</si>
  <si>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</si>
  <si>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</si>
  <si>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</si>
  <si>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</si>
  <si>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</si>
  <si>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</si>
  <si>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</si>
  <si>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</si>
  <si>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</si>
  <si>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</si>
  <si>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</si>
  <si>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</si>
  <si>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</si>
  <si>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</si>
  <si>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</si>
  <si>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</si>
  <si>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</si>
  <si>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</si>
  <si>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</si>
  <si>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</si>
  <si>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</si>
  <si>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</si>
  <si>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</si>
  <si>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</si>
  <si>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</si>
  <si>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</si>
  <si>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</si>
  <si>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</si>
  <si>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</si>
  <si>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</si>
  <si>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</si>
  <si>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</si>
  <si>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</si>
  <si>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</si>
  <si>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</si>
  <si>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</si>
  <si>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</si>
  <si>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</si>
  <si>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</si>
  <si>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</si>
  <si>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</si>
  <si>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</si>
  <si>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</si>
  <si>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</si>
  <si>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</si>
  <si>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</si>
  <si>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</si>
  <si>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</si>
  <si>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</si>
  <si>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</si>
  <si>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</si>
  <si>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</si>
  <si>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</si>
  <si>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</si>
  <si>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</si>
  <si>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</si>
  <si>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</si>
  <si>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</si>
  <si>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</si>
  <si>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</si>
  <si>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</si>
  <si>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</si>
  <si>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</si>
  <si>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</si>
  <si>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</si>
  <si>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</si>
  <si>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</si>
  <si>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</si>
  <si>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</si>
  <si>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</si>
  <si>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</si>
  <si>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</si>
  <si>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</si>
  <si>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</si>
  <si>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</si>
  <si>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</si>
  <si>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</si>
  <si>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</si>
  <si>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</si>
  <si>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</si>
  <si>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</si>
  <si>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</si>
  <si>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</si>
  <si>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</si>
  <si>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</si>
  <si>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</si>
  <si>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</si>
  <si>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</si>
  <si>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</si>
  <si>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</si>
  <si>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</si>
  <si>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</si>
  <si>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</si>
  <si>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</si>
  <si>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</si>
  <si>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</si>
  <si>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</si>
  <si>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</si>
  <si>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</si>
  <si>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</si>
  <si>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</si>
  <si>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</si>
  <si>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</si>
  <si>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</si>
  <si>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</si>
  <si>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</si>
  <si>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</si>
  <si>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</si>
  <si>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</si>
  <si>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</si>
  <si>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</si>
  <si>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</si>
  <si>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</si>
  <si>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</si>
  <si>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</si>
  <si>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</si>
  <si>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</si>
  <si>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</si>
  <si>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</si>
  <si>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</si>
  <si>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</si>
  <si>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</si>
  <si>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</si>
  <si>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</si>
  <si>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</si>
  <si>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</si>
  <si>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</si>
  <si>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</si>
  <si>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</si>
  <si>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</si>
  <si>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</si>
  <si>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</si>
  <si>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</si>
  <si>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</si>
  <si>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</si>
  <si>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</si>
  <si>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</si>
  <si>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</si>
  <si>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</si>
  <si>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</si>
  <si>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</si>
  <si>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</si>
  <si>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</si>
  <si>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</si>
  <si>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</si>
  <si>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</si>
  <si>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</si>
  <si>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</si>
  <si>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</si>
  <si>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</si>
  <si>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</si>
  <si>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</si>
  <si>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</si>
  <si>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</si>
  <si>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</si>
  <si>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</si>
  <si>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</si>
  <si>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</si>
  <si>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</si>
  <si>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</si>
  <si>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</si>
  <si>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</si>
  <si>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</si>
  <si>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</si>
  <si>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</si>
  <si>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</si>
  <si>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</si>
  <si>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</si>
  <si>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</si>
  <si>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</si>
  <si>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</si>
  <si>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</si>
  <si>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</si>
  <si>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</si>
  <si>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</si>
  <si>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</si>
  <si>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</si>
  <si>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</si>
  <si>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</si>
  <si>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</si>
  <si>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</si>
  <si>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</si>
  <si>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</si>
  <si>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</si>
  <si>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</si>
  <si>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</si>
  <si>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</si>
  <si>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</si>
  <si>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</si>
  <si>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</si>
  <si>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</si>
  <si>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</si>
  <si>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</si>
  <si>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</si>
  <si>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</si>
  <si>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</si>
  <si>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</si>
  <si>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</si>
  <si>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</si>
  <si>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</si>
  <si>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</si>
  <si>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</si>
  <si>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</si>
  <si>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</si>
  <si>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</si>
  <si>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</si>
  <si>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</si>
  <si>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</si>
  <si>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</si>
  <si>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</si>
  <si>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</si>
  <si>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</si>
  <si>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</si>
  <si>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</si>
  <si>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</si>
  <si>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</si>
  <si>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</si>
  <si>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</si>
  <si>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</si>
  <si>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</si>
  <si>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</si>
  <si>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</si>
  <si>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</si>
  <si>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</si>
  <si>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</si>
  <si>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</si>
  <si>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</si>
  <si>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</si>
  <si>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</si>
  <si>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</si>
  <si>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</si>
  <si>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</si>
  <si>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</si>
  <si>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</si>
  <si>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</si>
  <si>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</si>
  <si>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</si>
  <si>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</si>
  <si>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</si>
  <si>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</si>
  <si>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</si>
  <si>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</si>
  <si>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</si>
  <si>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</si>
  <si>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</si>
  <si>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</si>
  <si>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</si>
  <si>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</si>
  <si>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</si>
  <si>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</si>
  <si>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</si>
  <si>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</si>
  <si>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</si>
  <si>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</si>
  <si>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</si>
  <si>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</si>
  <si>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</si>
  <si>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</si>
  <si>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</si>
  <si>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</si>
  <si>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</si>
  <si>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</si>
  <si>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</si>
  <si>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</si>
  <si>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</si>
  <si>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</si>
  <si>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</si>
  <si>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</si>
  <si>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</si>
  <si>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</si>
  <si>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</si>
  <si>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</si>
  <si>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</si>
  <si>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</si>
  <si>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</si>
  <si>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</si>
  <si>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</si>
  <si>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</si>
  <si>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</si>
  <si>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</si>
  <si>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</si>
  <si>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</si>
  <si>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</si>
  <si>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</si>
  <si>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</si>
  <si>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</si>
  <si>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</si>
  <si>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</si>
  <si>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</si>
  <si>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</si>
  <si>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</si>
  <si>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</si>
  <si>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</si>
  <si>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</si>
  <si>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</si>
  <si>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</si>
  <si>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</si>
  <si>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</si>
  <si>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</si>
  <si>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</si>
  <si>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</si>
  <si>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</si>
  <si>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</si>
  <si>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</si>
  <si>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</si>
  <si>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</si>
  <si>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</si>
  <si>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</si>
  <si>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</si>
  <si>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</si>
  <si>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</si>
  <si>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</si>
  <si>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</si>
  <si>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</si>
  <si>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</si>
  <si>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</si>
  <si>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</si>
  <si>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</si>
  <si>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</si>
  <si>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</si>
  <si>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</si>
  <si>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</si>
  <si>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</si>
  <si>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</si>
  <si>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</si>
  <si>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</si>
  <si>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</si>
  <si>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</si>
  <si>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</si>
  <si>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</si>
  <si>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</si>
  <si>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</si>
  <si>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</si>
  <si>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</si>
  <si>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</si>
  <si>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</si>
  <si>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</si>
  <si>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</si>
  <si>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</si>
  <si>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</si>
  <si>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</si>
  <si>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</si>
  <si>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</si>
  <si>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</si>
  <si>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</si>
  <si>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</si>
  <si>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</si>
  <si>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</si>
  <si>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</si>
  <si>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</si>
  <si>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</si>
  <si>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</si>
  <si>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</si>
  <si>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</si>
  <si>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</si>
  <si>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</si>
  <si>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</si>
  <si>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</si>
  <si>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</si>
  <si>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</si>
  <si>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</si>
  <si>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</si>
  <si>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</si>
  <si>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</si>
  <si>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</si>
  <si>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</si>
  <si>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</si>
  <si>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</si>
  <si>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</si>
  <si>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</si>
  <si>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</si>
  <si>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</si>
  <si>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</si>
  <si>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</si>
  <si>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</si>
  <si>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</si>
  <si>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</si>
  <si>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</si>
  <si>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</si>
  <si>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</si>
  <si>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</si>
  <si>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</si>
  <si>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</si>
  <si>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</si>
  <si>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</si>
  <si>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</si>
  <si>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</si>
  <si>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</si>
  <si>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</si>
  <si>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</si>
  <si>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</si>
  <si>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</si>
  <si>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</si>
  <si>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</si>
  <si>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</si>
  <si>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</si>
  <si>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</si>
  <si>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</si>
  <si>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</si>
  <si>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</si>
  <si>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</si>
  <si>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</si>
  <si>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</si>
  <si>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</si>
  <si>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</si>
  <si>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</si>
  <si>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</si>
  <si>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</si>
  <si>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</si>
  <si>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</si>
  <si>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</si>
  <si>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</si>
  <si>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</si>
  <si>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</si>
  <si>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</si>
  <si>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</si>
  <si>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</si>
  <si>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</si>
  <si>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</si>
  <si>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</si>
  <si>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</si>
  <si>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</si>
  <si>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</si>
  <si>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</si>
  <si>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</si>
  <si>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</si>
  <si>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</si>
  <si>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</si>
  <si>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</si>
  <si>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</si>
  <si>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</si>
  <si>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</si>
  <si>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</si>
  <si>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</si>
  <si>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</si>
  <si>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</si>
  <si>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</si>
  <si>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</si>
  <si>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</si>
  <si>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</si>
  <si>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</si>
  <si>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</si>
  <si>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</si>
  <si>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</si>
  <si>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</si>
  <si>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</si>
  <si>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</si>
  <si>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</si>
  <si>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</si>
  <si>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</si>
  <si>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</si>
  <si>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</si>
  <si>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</si>
  <si>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</si>
  <si>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</si>
  <si>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</si>
  <si>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</si>
  <si>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</si>
  <si>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</si>
  <si>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</si>
  <si>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</si>
  <si>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</si>
  <si>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</si>
  <si>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</si>
  <si>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</si>
  <si>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</si>
  <si>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</si>
  <si>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</si>
  <si>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</si>
  <si>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</si>
  <si>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</si>
  <si>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</si>
  <si>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</si>
  <si>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</si>
  <si>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</si>
  <si>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</si>
  <si>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</si>
  <si>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</si>
  <si>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</si>
  <si>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</si>
  <si>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</si>
  <si>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</si>
  <si>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</si>
  <si>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</si>
  <si>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</si>
  <si>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</si>
  <si>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</si>
  <si>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</si>
  <si>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</si>
  <si>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</si>
  <si>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</si>
  <si>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</si>
  <si>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</si>
  <si>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</si>
  <si>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</si>
  <si>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</si>
  <si>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</si>
  <si>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</si>
  <si>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</si>
  <si>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</si>
  <si>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</si>
  <si>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</si>
  <si>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</si>
  <si>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</si>
  <si>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</si>
  <si>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</si>
  <si>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</si>
  <si>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</si>
  <si>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</si>
  <si>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</si>
  <si>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</si>
  <si>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</si>
  <si>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</si>
  <si>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</si>
  <si>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</si>
  <si>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</si>
  <si>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</si>
  <si>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</si>
  <si>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</si>
  <si>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</si>
  <si>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</si>
  <si>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</si>
  <si>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</si>
  <si>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</si>
  <si>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</si>
  <si>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</si>
  <si>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</si>
  <si>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</si>
  <si>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</si>
  <si>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</si>
  <si>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</si>
  <si>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</si>
  <si>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</si>
  <si>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</si>
  <si>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</si>
  <si>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</si>
  <si>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</si>
  <si>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</si>
  <si>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</si>
  <si>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</si>
  <si>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</si>
  <si>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</si>
  <si>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</si>
  <si>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</si>
  <si>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</si>
  <si>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</si>
  <si>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</si>
  <si>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</si>
  <si>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</si>
  <si>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</si>
  <si>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</si>
  <si>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</si>
  <si>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</si>
  <si>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</si>
  <si>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</si>
  <si>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</si>
  <si>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</si>
  <si>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</si>
  <si>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</si>
  <si>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</si>
  <si>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</si>
  <si>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</si>
  <si>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</si>
  <si>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</si>
  <si>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</si>
  <si>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</si>
  <si>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</si>
  <si>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</si>
  <si>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</si>
  <si>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</si>
  <si>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</si>
  <si>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</si>
  <si>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</si>
  <si>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</si>
  <si>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</si>
  <si>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</si>
  <si>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</si>
  <si>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</si>
  <si>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</si>
  <si>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</si>
  <si>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</si>
  <si>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</si>
  <si>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</si>
  <si>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</si>
  <si>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</si>
  <si>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</si>
  <si>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</si>
  <si>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</si>
  <si>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</si>
  <si>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</si>
  <si>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</si>
  <si>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</si>
  <si>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</si>
  <si>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</si>
  <si>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</si>
  <si>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</si>
  <si>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</si>
  <si>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</si>
  <si>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</si>
  <si>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</si>
  <si>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</si>
  <si>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</si>
  <si>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</si>
  <si>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</si>
  <si>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</si>
  <si>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</si>
  <si>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</si>
  <si>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</si>
  <si>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</si>
  <si>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</si>
  <si>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</si>
  <si>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</si>
  <si>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</si>
  <si>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</si>
  <si>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</si>
  <si>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</si>
  <si>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</si>
  <si>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</si>
  <si>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</si>
  <si>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</si>
  <si>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</si>
  <si>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</si>
  <si>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</si>
  <si>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</si>
  <si>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</si>
  <si>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</si>
  <si>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</si>
  <si>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</si>
  <si>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</si>
  <si>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</si>
  <si>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</si>
  <si>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</si>
  <si>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</si>
  <si>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</si>
  <si>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</si>
  <si>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</si>
  <si>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</si>
  <si>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</si>
  <si>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</si>
  <si>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</si>
  <si>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</si>
  <si>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</si>
  <si>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</si>
  <si>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</si>
  <si>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</si>
  <si>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</si>
  <si>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</si>
  <si>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</si>
  <si>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</si>
  <si>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</si>
  <si>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</si>
  <si>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</si>
  <si>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</si>
  <si>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</si>
  <si>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</si>
  <si>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</si>
  <si>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</si>
  <si>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</si>
  <si>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</si>
  <si>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</si>
  <si>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</si>
  <si>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</si>
  <si>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</si>
  <si>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</si>
  <si>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</si>
  <si>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</si>
  <si>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</si>
  <si>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</si>
  <si>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</si>
  <si>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</si>
  <si>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</si>
  <si>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</si>
  <si>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</si>
  <si>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</si>
  <si>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</si>
  <si>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</si>
  <si>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</si>
  <si>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</si>
  <si>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</si>
  <si>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</si>
  <si>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</si>
  <si>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</si>
  <si>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</si>
  <si>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</si>
  <si>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</si>
  <si>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</si>
  <si>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</si>
  <si>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</si>
  <si>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</si>
  <si>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</si>
  <si>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</si>
  <si>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</si>
  <si>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</si>
  <si>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</si>
  <si>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</si>
  <si>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</si>
  <si>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</si>
  <si>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</si>
  <si>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</si>
  <si>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</si>
  <si>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</si>
  <si>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</si>
  <si>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</si>
  <si>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</si>
  <si>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</si>
  <si>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</si>
  <si>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</si>
  <si>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</si>
  <si>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</si>
  <si>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</si>
  <si>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</si>
  <si>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</si>
  <si>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</si>
  <si>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</si>
  <si>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</si>
  <si>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</si>
  <si>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</si>
  <si>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</si>
  <si>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</si>
  <si>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</si>
  <si>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</si>
  <si>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</si>
  <si>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</si>
  <si>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</si>
  <si>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</si>
  <si>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</si>
  <si>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</si>
  <si>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</si>
  <si>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</si>
  <si>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</si>
  <si>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</si>
  <si>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</si>
  <si>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</si>
  <si>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</si>
  <si>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</si>
  <si>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</si>
  <si>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</si>
  <si>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</si>
  <si>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</si>
  <si>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</si>
  <si>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</si>
  <si>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</si>
  <si>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</si>
  <si>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</si>
  <si>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</si>
  <si>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</si>
  <si>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</si>
  <si>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</si>
  <si>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</si>
  <si>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</si>
  <si>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</si>
  <si>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</si>
  <si>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</si>
  <si>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</si>
  <si>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</si>
  <si>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</si>
  <si>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</si>
  <si>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</si>
  <si>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</si>
  <si>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</si>
  <si>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</si>
  <si>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</si>
  <si>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</si>
  <si>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</si>
  <si>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</si>
  <si>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</si>
  <si>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</si>
  <si>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</si>
  <si>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</si>
  <si>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</si>
  <si>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</si>
  <si>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</si>
  <si>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</si>
  <si>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</si>
  <si>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</si>
  <si>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</si>
  <si>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</si>
  <si>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</si>
  <si>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</si>
  <si>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</si>
  <si>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</si>
  <si>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</si>
  <si>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</si>
  <si>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</si>
  <si>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</si>
  <si>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</si>
  <si>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</si>
  <si>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</si>
  <si>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</si>
  <si>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</si>
  <si>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</si>
  <si>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</si>
  <si>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</si>
  <si>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</si>
  <si>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</si>
  <si>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</si>
  <si>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</si>
  <si>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</si>
  <si>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</si>
  <si>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</si>
  <si>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</si>
  <si>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</si>
  <si>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</si>
  <si>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</si>
  <si>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</si>
  <si>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</si>
  <si>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</si>
  <si>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</si>
  <si>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</si>
  <si>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</si>
  <si>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</si>
  <si>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</si>
  <si>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</si>
  <si>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</si>
  <si>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</si>
  <si>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</si>
  <si>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</si>
  <si>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</si>
  <si>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</si>
  <si>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</si>
  <si>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</si>
  <si>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</si>
  <si>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</si>
  <si>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</si>
  <si>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</si>
  <si>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</si>
  <si>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</si>
  <si>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</si>
  <si>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</si>
  <si>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</si>
  <si>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</si>
  <si>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</si>
  <si>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</si>
  <si>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</si>
  <si>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</si>
  <si>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</si>
  <si>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</si>
  <si>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</si>
  <si>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</si>
  <si>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</si>
  <si>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</si>
  <si>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</si>
  <si>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</si>
  <si>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</si>
  <si>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</si>
  <si>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</si>
  <si>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</si>
  <si>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</si>
  <si>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</si>
  <si>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</si>
  <si>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</si>
  <si>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</si>
  <si>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</si>
  <si>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</si>
  <si>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</si>
  <si>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</si>
  <si>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</si>
  <si>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</si>
  <si>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</si>
  <si>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</si>
  <si>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</si>
  <si>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</si>
  <si>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</si>
  <si>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</si>
  <si>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</si>
  <si>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</si>
  <si>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</si>
  <si>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</si>
  <si>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</si>
  <si>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</si>
  <si>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</si>
  <si>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</si>
  <si>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</si>
  <si>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</si>
  <si>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</si>
  <si>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</si>
  <si>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</si>
  <si>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</si>
  <si>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</si>
  <si>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</si>
  <si>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</si>
  <si>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</si>
  <si>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</si>
  <si>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</si>
  <si>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</si>
  <si>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</si>
  <si>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</si>
  <si>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</si>
  <si>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</si>
  <si>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</si>
  <si>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</si>
  <si>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</si>
  <si>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</si>
  <si>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</si>
  <si>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</si>
  <si>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</si>
  <si>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</si>
  <si>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</si>
  <si>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</si>
  <si>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</si>
  <si>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</si>
  <si>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</si>
  <si>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</si>
  <si>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</si>
  <si>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</si>
  <si>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</si>
  <si>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</si>
  <si>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</si>
  <si>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</si>
  <si>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</si>
  <si>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</si>
  <si>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</si>
  <si>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</si>
  <si>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</si>
  <si>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</si>
  <si>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</si>
  <si>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</si>
  <si>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</si>
  <si>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</si>
  <si>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</si>
  <si>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</si>
  <si>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</si>
  <si>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</si>
  <si>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</si>
  <si>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</si>
  <si>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</si>
  <si>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</si>
  <si>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</si>
  <si>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</si>
  <si>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</si>
  <si>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</si>
  <si>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</si>
  <si>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</si>
  <si>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</si>
  <si>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</si>
  <si>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</si>
  <si>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</si>
  <si>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</si>
  <si>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</si>
  <si>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</si>
  <si>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</si>
  <si>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</si>
  <si>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</si>
  <si>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</si>
  <si>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</si>
  <si>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</si>
  <si>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</si>
  <si>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</si>
  <si>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</si>
  <si>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</si>
  <si>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</si>
  <si>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</si>
  <si>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</si>
  <si>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</si>
  <si>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</si>
  <si>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</si>
  <si>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</si>
  <si>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</si>
  <si>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</si>
  <si>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</si>
  <si>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</si>
  <si>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</si>
  <si>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</si>
  <si>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</si>
  <si>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</si>
  <si>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</si>
  <si>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</si>
  <si>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</si>
  <si>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</si>
  <si>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</si>
  <si>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</si>
  <si>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</si>
  <si>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</si>
  <si>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</si>
  <si>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</si>
  <si>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</si>
  <si>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</si>
  <si>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</si>
  <si>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</si>
  <si>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</si>
  <si>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</si>
  <si>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</si>
  <si>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</si>
  <si>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</si>
  <si>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</si>
  <si>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</si>
  <si>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</si>
  <si>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</si>
  <si>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</si>
  <si>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</si>
  <si>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</si>
  <si>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</si>
  <si>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</si>
  <si>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</si>
  <si>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</si>
  <si>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</si>
  <si>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</si>
  <si>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</si>
  <si>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</si>
  <si>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</si>
  <si>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</si>
  <si>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</si>
  <si>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</si>
  <si>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</si>
  <si>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</si>
  <si>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</si>
  <si>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</si>
  <si>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</si>
  <si>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</si>
  <si>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</si>
  <si>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</si>
  <si>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</si>
  <si>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</si>
  <si>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</si>
  <si>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</si>
  <si>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</si>
  <si>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</si>
  <si>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</si>
  <si>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</si>
  <si>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</si>
  <si>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</si>
  <si>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</si>
  <si>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</si>
  <si>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</si>
  <si>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</si>
  <si>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</si>
  <si>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</si>
  <si>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</si>
  <si>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</si>
  <si>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</si>
  <si>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</si>
  <si>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</si>
  <si>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</si>
  <si>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</si>
  <si>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</si>
  <si>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</si>
  <si>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</si>
  <si>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</si>
  <si>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</si>
  <si>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</si>
  <si>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</si>
  <si>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</si>
  <si>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</si>
  <si>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</si>
  <si>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</si>
  <si>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</si>
  <si>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</si>
  <si>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</si>
  <si>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</si>
  <si>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</si>
  <si>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</si>
  <si>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</si>
  <si>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</si>
  <si>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</si>
  <si>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</si>
  <si>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</si>
  <si>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</si>
  <si>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</si>
  <si>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</si>
  <si>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</si>
  <si>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</si>
  <si>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</si>
  <si>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</si>
  <si>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</si>
  <si>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</si>
  <si>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</si>
  <si>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</si>
  <si>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</si>
  <si>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</si>
  <si>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</si>
  <si>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</si>
  <si>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</si>
  <si>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</si>
  <si>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</si>
  <si>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</si>
  <si>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</si>
  <si>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</si>
  <si>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</si>
  <si>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</si>
  <si>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</si>
  <si>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</si>
  <si>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</si>
  <si>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</si>
  <si>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</si>
  <si>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</si>
  <si>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</si>
  <si>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</si>
  <si>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</si>
  <si>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</si>
  <si>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</si>
  <si>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</si>
  <si>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</si>
  <si>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</si>
  <si>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</si>
  <si>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</si>
  <si>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</si>
  <si>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</si>
  <si>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</si>
  <si>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</si>
  <si>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</si>
  <si>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</si>
  <si>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</si>
  <si>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</si>
  <si>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</si>
  <si>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</si>
  <si>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</si>
  <si>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</si>
  <si>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</si>
  <si>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</si>
  <si>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</si>
  <si>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</si>
  <si>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</si>
  <si>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</si>
  <si>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</si>
  <si>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</si>
  <si>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</si>
  <si>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</si>
  <si>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</si>
  <si>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</si>
  <si>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</si>
  <si>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</si>
  <si>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</si>
  <si>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</si>
  <si>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</si>
  <si>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</si>
  <si>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</si>
  <si>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</si>
  <si>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</si>
  <si>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</si>
  <si>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</si>
  <si>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</si>
  <si>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</si>
  <si>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</si>
  <si>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</si>
  <si>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</si>
  <si>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</si>
  <si>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</si>
  <si>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</si>
  <si>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</si>
  <si>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</si>
  <si>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</si>
  <si>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</si>
  <si>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</si>
  <si>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</si>
  <si>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</si>
  <si>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</si>
  <si>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</si>
  <si>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</si>
  <si>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</si>
  <si>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</si>
  <si>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</si>
  <si>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</si>
  <si>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</si>
  <si>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</si>
  <si>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</si>
  <si>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</si>
  <si>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</si>
  <si>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</si>
  <si>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</si>
  <si>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</si>
  <si>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</si>
  <si>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</si>
  <si>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</si>
  <si>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</si>
  <si>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</si>
  <si>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</si>
  <si>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</si>
  <si>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</si>
  <si>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</si>
  <si>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</si>
  <si>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</si>
  <si>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</si>
  <si>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</si>
  <si>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</si>
  <si>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</si>
  <si>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</si>
  <si>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</si>
  <si>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</si>
  <si>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</si>
  <si>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</si>
  <si>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</si>
  <si>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</si>
  <si>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</si>
  <si>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</si>
  <si>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</si>
  <si>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</si>
  <si>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</si>
  <si>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</si>
  <si>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</si>
  <si>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</si>
  <si>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</si>
  <si>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</si>
  <si>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</si>
  <si>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</si>
  <si>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</si>
  <si>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</si>
  <si>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</si>
  <si>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</si>
  <si>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</si>
  <si>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</si>
  <si>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</si>
  <si>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</si>
  <si>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</si>
  <si>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</si>
  <si>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</si>
  <si>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</si>
  <si>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</si>
  <si>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</si>
  <si>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</si>
  <si>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</si>
  <si>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</si>
  <si>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</si>
  <si>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</si>
  <si>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</si>
  <si>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</si>
  <si>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</si>
  <si>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</si>
  <si>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</si>
  <si>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</si>
  <si>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</si>
  <si>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</si>
  <si>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</si>
  <si>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</si>
  <si>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</si>
  <si>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</si>
  <si>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</si>
  <si>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</si>
  <si>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</si>
  <si>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</si>
  <si>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</si>
  <si>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</si>
  <si>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</si>
  <si>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</si>
  <si>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</si>
  <si>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</si>
  <si>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</si>
  <si>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</si>
  <si>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</si>
  <si>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</si>
  <si>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</si>
  <si>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</si>
  <si>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</si>
  <si>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</si>
  <si>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</si>
  <si>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</si>
  <si>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</si>
  <si>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</si>
  <si>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</si>
  <si>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</si>
  <si>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</si>
  <si>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</si>
  <si>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</si>
  <si>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</si>
  <si>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</si>
  <si>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</si>
  <si>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</si>
  <si>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</si>
  <si>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</si>
  <si>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</si>
  <si>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</si>
  <si>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</si>
  <si>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</si>
  <si>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</si>
  <si>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</si>
  <si>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</si>
  <si>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</si>
  <si>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</si>
  <si>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</si>
  <si>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</si>
  <si>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</si>
  <si>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</si>
  <si>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</si>
  <si>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</si>
  <si>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</si>
  <si>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</si>
  <si>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</si>
  <si>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</si>
  <si>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</si>
  <si>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</si>
  <si>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</si>
  <si>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</si>
  <si>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</si>
  <si>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</si>
  <si>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</si>
  <si>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</si>
  <si>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</si>
  <si>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</si>
  <si>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</si>
  <si>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</si>
  <si>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</si>
  <si>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</si>
  <si>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</si>
  <si>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</si>
  <si>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</si>
  <si>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</si>
  <si>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</si>
  <si>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</si>
  <si>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</si>
  <si>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</si>
  <si>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</si>
  <si>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</si>
  <si>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</si>
  <si>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</si>
  <si>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</si>
  <si>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</si>
  <si>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</si>
  <si>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</si>
  <si>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</si>
  <si>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</si>
  <si>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</si>
  <si>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</si>
  <si>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</si>
  <si>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</si>
  <si>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</si>
  <si>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</si>
  <si>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</si>
  <si>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</si>
  <si>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</si>
  <si>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</si>
  <si>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</si>
  <si>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</si>
  <si>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</si>
  <si>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</si>
  <si>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</si>
  <si>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</si>
  <si>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</si>
  <si>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</si>
  <si>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</si>
  <si>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</si>
  <si>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</si>
  <si>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</si>
  <si>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</si>
  <si>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</si>
  <si>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</si>
  <si>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</si>
  <si>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</si>
  <si>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</si>
  <si>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</si>
  <si>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</si>
  <si>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</si>
  <si>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</si>
  <si>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</si>
  <si>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</si>
  <si>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</si>
  <si>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</si>
  <si>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</si>
  <si>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</si>
  <si>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</si>
  <si>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</si>
  <si>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</si>
  <si>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</si>
  <si>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</si>
  <si>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</si>
  <si>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</si>
  <si>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</si>
  <si>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</si>
  <si>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</si>
  <si>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</si>
  <si>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</si>
  <si>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</si>
  <si>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</si>
  <si>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</si>
  <si>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</si>
  <si>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</si>
  <si>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</si>
  <si>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</si>
  <si>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</si>
  <si>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</si>
  <si>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</si>
  <si>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</si>
  <si>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</si>
  <si>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</si>
  <si>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</si>
  <si>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</si>
  <si>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</si>
  <si>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</si>
  <si>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</si>
  <si>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</si>
  <si>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</si>
  <si>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</si>
  <si>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</si>
  <si>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</si>
  <si>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</si>
  <si>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</si>
  <si>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</si>
  <si>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</si>
  <si>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</si>
  <si>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</si>
  <si>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</si>
  <si>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</si>
  <si>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</si>
  <si>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</si>
  <si>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</si>
  <si>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</si>
  <si>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</si>
  <si>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</si>
  <si>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</si>
  <si>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</si>
  <si>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</si>
  <si>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</si>
  <si>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</si>
  <si>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</si>
  <si>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</si>
  <si>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</si>
  <si>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</si>
  <si>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</si>
  <si>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</si>
  <si>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</si>
  <si>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</si>
  <si>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</si>
  <si>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</si>
  <si>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</si>
  <si>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</si>
  <si>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</si>
  <si>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</si>
  <si>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</si>
  <si>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</si>
  <si>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</si>
  <si>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</si>
  <si>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</si>
  <si>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</si>
  <si>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</si>
  <si>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</si>
  <si>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</si>
  <si>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</si>
  <si>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</si>
  <si>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</si>
  <si>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</si>
  <si>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</si>
  <si>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</si>
  <si>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</si>
  <si>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</si>
  <si>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</si>
  <si>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</si>
  <si>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</si>
  <si>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</si>
  <si>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</si>
  <si>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</si>
  <si>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</si>
  <si>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</si>
  <si>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</si>
  <si>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</si>
  <si>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</si>
  <si>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</si>
  <si>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</si>
  <si>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</si>
  <si>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</si>
  <si>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</si>
  <si>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</si>
  <si>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</si>
  <si>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</si>
  <si>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</si>
  <si>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</si>
  <si>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</si>
  <si>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</si>
  <si>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</si>
  <si>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</si>
  <si>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</si>
  <si>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</si>
  <si>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</si>
  <si>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</si>
  <si>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</si>
  <si>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</si>
  <si>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</si>
  <si>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</si>
  <si>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</si>
  <si>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</si>
  <si>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</si>
  <si>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</si>
  <si>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</si>
  <si>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</si>
  <si>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</si>
  <si>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</si>
  <si>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</si>
  <si>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</si>
  <si>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</si>
  <si>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</si>
  <si>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</si>
  <si>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</si>
  <si>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</si>
  <si>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</si>
  <si>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</si>
  <si>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</si>
  <si>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</si>
  <si>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</si>
  <si>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</si>
  <si>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</si>
  <si>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</si>
  <si>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</si>
  <si>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</si>
  <si>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</si>
  <si>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</si>
  <si>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</si>
  <si>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</si>
  <si>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</si>
  <si>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</si>
  <si>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</si>
  <si>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</si>
  <si>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</si>
  <si>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</si>
  <si>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</si>
  <si>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</si>
  <si>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</si>
  <si>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</si>
  <si>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</si>
  <si>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</si>
  <si>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</si>
  <si>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</si>
  <si>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</si>
  <si>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</si>
  <si>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</si>
  <si>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</si>
  <si>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</si>
  <si>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</si>
  <si>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</si>
  <si>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</si>
  <si>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</si>
  <si>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</si>
  <si>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</si>
  <si>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</si>
  <si>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</si>
  <si>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</si>
  <si>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</si>
  <si>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</si>
  <si>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</si>
  <si>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</si>
  <si>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</si>
  <si>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</si>
  <si>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</si>
  <si>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</si>
  <si>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</si>
  <si>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</si>
  <si>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</si>
  <si>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</si>
  <si>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</si>
  <si>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</si>
  <si>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</si>
  <si>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</si>
  <si>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</si>
  <si>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</si>
  <si>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</si>
  <si>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</si>
  <si>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</si>
  <si>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</si>
  <si>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</si>
  <si>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</si>
  <si>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</si>
  <si>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</si>
  <si>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</si>
  <si>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</si>
  <si>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</si>
  <si>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</si>
  <si>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</si>
  <si>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</si>
  <si>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</si>
  <si>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</si>
  <si>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</si>
  <si>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</si>
  <si>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</si>
  <si>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</si>
  <si>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</si>
  <si>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</si>
  <si>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</si>
  <si>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</si>
  <si>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</si>
  <si>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</si>
  <si>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</si>
  <si>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</si>
  <si>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</si>
  <si>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</si>
  <si>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</si>
  <si>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</si>
  <si>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</si>
  <si>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</si>
  <si>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</si>
  <si>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</si>
  <si>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</si>
  <si>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</si>
  <si>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</si>
  <si>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</si>
  <si>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</si>
  <si>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</si>
  <si>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</si>
  <si>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</si>
  <si>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</si>
  <si>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</si>
  <si>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</si>
  <si>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</si>
  <si>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</si>
  <si>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</si>
  <si>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</si>
  <si>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</si>
  <si>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</si>
  <si>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</si>
  <si>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</si>
  <si>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</si>
  <si>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</si>
  <si>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</si>
  <si>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</si>
  <si>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</si>
  <si>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</si>
  <si>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</si>
  <si>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</si>
  <si>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</si>
  <si>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</si>
  <si>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</si>
  <si>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</si>
  <si>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</si>
  <si>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</si>
  <si>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</si>
  <si>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</si>
  <si>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</si>
  <si>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</si>
  <si>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</si>
  <si>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</si>
  <si>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</si>
  <si>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</si>
  <si>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</si>
  <si>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</si>
  <si>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</si>
  <si>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</si>
  <si>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</si>
  <si>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</si>
  <si>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</si>
  <si>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</si>
  <si>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</si>
  <si>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</si>
  <si>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</si>
  <si>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</si>
  <si>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</si>
  <si>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</si>
  <si>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</si>
  <si>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</si>
  <si>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</si>
  <si>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</si>
  <si>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</si>
  <si>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</si>
  <si>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</si>
  <si>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</si>
  <si>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</si>
  <si>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</si>
  <si>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</si>
  <si>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</si>
  <si>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</si>
  <si>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</si>
  <si>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</si>
  <si>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</si>
  <si>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</si>
  <si>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</si>
  <si>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</si>
  <si>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</si>
  <si>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</si>
  <si>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</si>
  <si>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</si>
  <si>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</si>
  <si>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</si>
  <si>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</si>
  <si>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</si>
  <si>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</si>
  <si>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</si>
  <si>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</si>
  <si>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</si>
  <si>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</si>
  <si>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</si>
  <si>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</si>
  <si>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</si>
  <si>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</si>
  <si>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</si>
  <si>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</si>
  <si>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</si>
  <si>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</si>
  <si>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</si>
  <si>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</si>
  <si>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</si>
  <si>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</si>
  <si>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</si>
  <si>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</si>
  <si>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</si>
  <si>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</si>
  <si>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</si>
  <si>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</si>
  <si>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</si>
  <si>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</si>
  <si>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</si>
  <si>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</si>
  <si>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</si>
  <si>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</si>
  <si>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</si>
  <si>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</si>
  <si>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</si>
  <si>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</si>
  <si>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</si>
  <si>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</si>
  <si>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</si>
  <si>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</si>
  <si>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</si>
  <si>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</si>
  <si>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</si>
  <si>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</si>
  <si>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</si>
  <si>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</si>
  <si>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</si>
  <si>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</si>
  <si>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</si>
  <si>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</si>
  <si>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</si>
  <si>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</si>
  <si>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</si>
  <si>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</si>
  <si>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</si>
  <si>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</si>
  <si>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</si>
  <si>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</si>
  <si>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</si>
  <si>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</si>
  <si>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</si>
  <si>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</si>
  <si>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</si>
  <si>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</si>
  <si>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</si>
  <si>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</si>
  <si>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</si>
  <si>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</si>
  <si>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</si>
  <si>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</si>
  <si>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</si>
  <si>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</si>
  <si>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</si>
  <si>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</si>
  <si>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</si>
  <si>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</si>
  <si>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</si>
  <si>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</si>
  <si>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</si>
  <si>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</si>
  <si>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</si>
  <si>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</si>
  <si>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</si>
  <si>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</si>
  <si>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</si>
  <si>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</si>
  <si>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</si>
  <si>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</si>
  <si>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</si>
  <si>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</si>
  <si>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</si>
  <si>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</si>
  <si>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</si>
  <si>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</si>
  <si>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</si>
  <si>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</si>
  <si>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</si>
  <si>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</si>
  <si>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</si>
  <si>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</si>
  <si>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</si>
  <si>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</si>
  <si>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</si>
  <si>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</si>
  <si>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</si>
  <si>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</si>
  <si>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</si>
  <si>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</si>
  <si>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</si>
  <si>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</si>
  <si>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</si>
  <si>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</si>
  <si>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</si>
  <si>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</si>
  <si>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</si>
  <si>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</si>
  <si>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</si>
  <si>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</si>
  <si>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</si>
  <si>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</si>
  <si>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</si>
  <si>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</si>
  <si>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</si>
  <si>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</si>
  <si>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</si>
  <si>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</si>
  <si>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</si>
  <si>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</si>
  <si>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</si>
  <si>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</si>
  <si>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</si>
  <si>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</si>
  <si>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</si>
  <si>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</si>
  <si>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</si>
  <si>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</si>
  <si>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</si>
  <si>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</si>
  <si>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</si>
  <si>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</si>
  <si>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</si>
  <si>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</si>
  <si>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</si>
  <si>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</si>
  <si>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</si>
  <si>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</si>
  <si>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</si>
  <si>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</si>
  <si>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</si>
  <si>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</si>
  <si>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</si>
  <si>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</si>
  <si>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</si>
  <si>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</si>
  <si>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</si>
  <si>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</si>
  <si>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</si>
  <si>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</si>
  <si>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</si>
  <si>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</si>
  <si>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</si>
  <si>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</si>
  <si>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</si>
  <si>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</si>
  <si>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</si>
  <si>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</si>
  <si>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</si>
  <si>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</si>
  <si>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</si>
  <si>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</si>
  <si>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</si>
  <si>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</si>
  <si>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</si>
  <si>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</si>
  <si>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</si>
  <si>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</si>
  <si>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</si>
  <si>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</si>
  <si>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</si>
  <si>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</si>
  <si>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</si>
  <si>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</si>
  <si>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</si>
  <si>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</si>
  <si>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</si>
  <si>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</si>
  <si>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</si>
  <si>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</si>
  <si>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</si>
  <si>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</si>
  <si>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</si>
  <si>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</si>
  <si>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</si>
  <si>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</si>
  <si>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</si>
  <si>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</si>
  <si>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</si>
  <si>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</si>
  <si>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</si>
  <si>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</si>
  <si>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</si>
  <si>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</si>
  <si>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</si>
  <si>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</si>
  <si>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</si>
  <si>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</si>
  <si>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</si>
  <si>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</si>
  <si>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</si>
  <si>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</si>
  <si>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</si>
  <si>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</si>
  <si>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</si>
  <si>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</si>
  <si>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</si>
  <si>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</si>
  <si>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</si>
  <si>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</si>
  <si>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</si>
  <si>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</si>
  <si>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</si>
  <si>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</si>
  <si>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</si>
  <si>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</si>
  <si>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</si>
  <si>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</si>
  <si>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</si>
  <si>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</si>
  <si>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</si>
  <si>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</si>
  <si>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</si>
  <si>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</si>
  <si>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</si>
  <si>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</si>
  <si>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</si>
  <si>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</si>
  <si>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</si>
  <si>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</si>
  <si>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</si>
  <si>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</si>
  <si>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</si>
  <si>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</si>
  <si>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</si>
  <si>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</si>
  <si>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</si>
  <si>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</si>
  <si>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</si>
  <si>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</si>
  <si>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</si>
  <si>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</si>
  <si>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</si>
  <si>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</si>
  <si>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</si>
  <si>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</si>
  <si>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</si>
  <si>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</si>
  <si>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</si>
  <si>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</si>
  <si>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</si>
  <si>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</si>
  <si>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</si>
  <si>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</si>
  <si>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</si>
  <si>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</si>
  <si>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</si>
  <si>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</si>
  <si>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</si>
  <si>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</si>
  <si>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</si>
  <si>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</si>
  <si>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</si>
  <si>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</si>
  <si>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</si>
  <si>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</si>
  <si>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</si>
  <si>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</si>
  <si>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</si>
  <si>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</si>
  <si>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</si>
  <si>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</si>
  <si>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</si>
  <si>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</si>
  <si>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</si>
  <si>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</si>
  <si>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</si>
  <si>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</si>
  <si>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</si>
  <si>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</si>
  <si>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</si>
  <si>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</si>
  <si>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</si>
  <si>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</si>
  <si>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</si>
  <si>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</si>
  <si>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</si>
  <si>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</si>
  <si>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</si>
  <si>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</si>
  <si>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</si>
  <si>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</si>
  <si>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</si>
  <si>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</si>
  <si>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</si>
  <si>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</si>
  <si>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</si>
  <si>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</si>
  <si>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</si>
  <si>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</si>
  <si>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</si>
  <si>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</si>
  <si>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</si>
  <si>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</si>
  <si>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</si>
  <si>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</si>
  <si>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</si>
  <si>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</si>
  <si>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</si>
  <si>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</si>
  <si>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</si>
  <si>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</si>
  <si>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</si>
  <si>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</si>
  <si>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</si>
  <si>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</si>
  <si>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</si>
  <si>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</si>
  <si>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</si>
  <si>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</si>
  <si>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</si>
  <si>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</si>
  <si>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</si>
  <si>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</si>
  <si>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</si>
  <si>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</si>
  <si>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</si>
  <si>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</si>
  <si>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</si>
  <si>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</si>
  <si>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</si>
  <si>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</si>
  <si>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</si>
  <si>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</si>
  <si>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</si>
  <si>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</si>
  <si>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</si>
  <si>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</si>
  <si>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</si>
  <si>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</si>
  <si>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</si>
  <si>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</si>
  <si>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</si>
  <si>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</si>
  <si>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</si>
  <si>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</si>
  <si>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</si>
  <si>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</si>
  <si>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</si>
  <si>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</si>
  <si>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</si>
  <si>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</si>
  <si>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</si>
  <si>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</si>
  <si>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</si>
  <si>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</si>
  <si>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</si>
  <si>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</si>
  <si>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</si>
  <si>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</si>
  <si>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</si>
  <si>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</si>
  <si>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</si>
  <si>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</si>
  <si>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</si>
  <si>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</si>
  <si>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</si>
  <si>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</si>
  <si>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</si>
  <si>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</si>
  <si>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</si>
  <si>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</si>
  <si>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</si>
  <si>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</si>
  <si>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</si>
  <si>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</si>
  <si>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</si>
  <si>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</si>
  <si>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</si>
  <si>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</si>
  <si>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</si>
  <si>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</si>
  <si>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</si>
  <si>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</si>
  <si>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</si>
  <si>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</si>
  <si>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</si>
  <si>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</si>
  <si>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</si>
  <si>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</si>
  <si>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</si>
  <si>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</si>
  <si>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</si>
  <si>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</si>
  <si>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</si>
  <si>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</si>
  <si>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</si>
  <si>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</si>
  <si>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</si>
  <si>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</si>
  <si>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</si>
  <si>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</si>
  <si>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</si>
  <si>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</si>
  <si>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</si>
  <si>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</si>
  <si>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</si>
  <si>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</si>
  <si>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</si>
  <si>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</si>
  <si>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</si>
  <si>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</si>
  <si>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</si>
  <si>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</si>
  <si>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</si>
  <si>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</si>
  <si>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</si>
  <si>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</si>
  <si>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</si>
  <si>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</si>
  <si>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</si>
  <si>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</si>
  <si>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</si>
  <si>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</si>
  <si>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</si>
  <si>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</si>
  <si>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</si>
  <si>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</si>
  <si>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</si>
  <si>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</si>
  <si>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</si>
  <si>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</si>
  <si>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</si>
  <si>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</si>
  <si>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</si>
  <si>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</si>
  <si>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</si>
  <si>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</si>
  <si>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</si>
  <si>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</si>
  <si>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</si>
  <si>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</si>
  <si>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</si>
  <si>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</si>
  <si>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</si>
  <si>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</si>
  <si>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</si>
  <si>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</si>
  <si>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</si>
  <si>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</si>
  <si>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</si>
  <si>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</si>
  <si>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</si>
  <si>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</si>
  <si>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</si>
  <si>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</si>
  <si>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</si>
  <si>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</si>
  <si>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</si>
  <si>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</si>
  <si>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</si>
  <si>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</si>
  <si>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</si>
  <si>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</si>
  <si>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</si>
  <si>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</si>
  <si>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</si>
  <si>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</si>
  <si>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</si>
  <si>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</si>
  <si>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</si>
  <si>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</si>
  <si>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</si>
  <si>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</si>
  <si>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</si>
  <si>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</si>
  <si>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</si>
  <si>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</si>
  <si>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</si>
  <si>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</si>
  <si>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</si>
  <si>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</si>
  <si>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</si>
  <si>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</si>
  <si>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</si>
  <si>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</si>
  <si>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</si>
  <si>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</si>
  <si>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</si>
  <si>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</si>
  <si>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</si>
  <si>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</si>
  <si>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</si>
  <si>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</si>
  <si>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</si>
  <si>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</si>
  <si>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</si>
  <si>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</si>
  <si>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</si>
  <si>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</si>
  <si>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</si>
  <si>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</si>
  <si>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</si>
  <si>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</si>
  <si>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</si>
  <si>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</si>
  <si>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</si>
  <si>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</si>
  <si>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</si>
  <si>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</si>
  <si>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</si>
  <si>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</si>
  <si>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</si>
  <si>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</si>
  <si>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</si>
  <si>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</si>
  <si>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</si>
  <si>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</si>
  <si>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</si>
  <si>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</si>
  <si>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</si>
  <si>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</si>
  <si>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</si>
  <si>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</si>
  <si>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</si>
  <si>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</si>
  <si>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</si>
  <si>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</si>
  <si>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</si>
  <si>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</si>
  <si>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</si>
  <si>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</si>
  <si>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</si>
  <si>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</si>
  <si>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</si>
  <si>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</si>
  <si>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</si>
  <si>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</si>
  <si>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</si>
  <si>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</si>
  <si>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</si>
  <si>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</si>
  <si>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</si>
  <si>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</si>
  <si>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</si>
  <si>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</si>
  <si>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</si>
  <si>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</si>
  <si>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</si>
  <si>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</si>
  <si>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</si>
  <si>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</si>
  <si>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</si>
  <si>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</si>
  <si>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</si>
  <si>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</si>
  <si>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</si>
  <si>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</si>
  <si>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</si>
  <si>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</si>
  <si>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</si>
  <si>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</si>
  <si>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</si>
  <si>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</si>
  <si>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</si>
  <si>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</si>
  <si>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</si>
  <si>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</si>
  <si>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</si>
  <si>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</si>
  <si>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</si>
  <si>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</si>
  <si>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</si>
  <si>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</si>
  <si>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</si>
  <si>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</si>
  <si>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</si>
  <si>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</si>
  <si>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</si>
  <si>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</si>
  <si>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</si>
  <si>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</si>
  <si>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</si>
  <si>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</si>
  <si>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</si>
  <si>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</si>
  <si>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</si>
  <si>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</si>
  <si>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</si>
  <si>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</si>
  <si>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</si>
  <si>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</si>
  <si>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</si>
  <si>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</si>
  <si>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</si>
  <si>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</si>
  <si>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</si>
  <si>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</si>
  <si>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</si>
  <si>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</si>
  <si>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</si>
  <si>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</si>
  <si>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</si>
  <si>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</si>
  <si>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</si>
  <si>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</si>
  <si>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</si>
  <si>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</si>
  <si>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</si>
  <si>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</si>
  <si>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</si>
  <si>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</si>
  <si>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</si>
  <si>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</si>
  <si>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</si>
  <si>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</si>
  <si>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</si>
  <si>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</si>
  <si>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</si>
  <si>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</si>
  <si>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</si>
  <si>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</si>
  <si>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</si>
  <si>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</si>
  <si>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</si>
  <si>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</si>
  <si>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</si>
  <si>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</si>
  <si>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</si>
  <si>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</si>
  <si>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</si>
  <si>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</si>
  <si>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</si>
  <si>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</si>
  <si>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</si>
  <si>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</si>
  <si>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</si>
  <si>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</si>
  <si>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</si>
  <si>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</si>
  <si>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</si>
  <si>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</si>
  <si>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</si>
  <si>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</si>
  <si>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</si>
  <si>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</si>
  <si>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</si>
  <si>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</si>
  <si>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</si>
  <si>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</si>
  <si>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</si>
  <si>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</si>
  <si>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</si>
  <si>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</si>
  <si>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</si>
  <si>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</si>
  <si>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</si>
  <si>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</si>
  <si>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</si>
  <si>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</si>
  <si>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</si>
  <si>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</si>
  <si>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</si>
  <si>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</si>
  <si>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</si>
  <si>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</si>
  <si>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</si>
  <si>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</si>
  <si>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</si>
  <si>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</si>
  <si>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</si>
  <si>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</si>
  <si>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</si>
  <si>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</si>
  <si>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</si>
  <si>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</si>
  <si>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</si>
  <si>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</si>
  <si>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</si>
  <si>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</si>
  <si>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</si>
  <si>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</si>
  <si>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</si>
  <si>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</si>
  <si>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</si>
  <si>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</si>
  <si>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</si>
  <si>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</si>
  <si>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</si>
  <si>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</si>
  <si>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</si>
  <si>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</si>
  <si>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</si>
  <si>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</si>
  <si>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</si>
  <si>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</si>
  <si>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</si>
  <si>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</si>
  <si>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</si>
  <si>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</si>
  <si>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</si>
  <si>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</si>
  <si>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</si>
  <si>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</si>
  <si>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</si>
  <si>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</si>
  <si>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</si>
  <si>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</si>
  <si>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</si>
  <si>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</si>
  <si>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</si>
  <si>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</si>
  <si>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</si>
  <si>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</si>
  <si>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</si>
  <si>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</si>
  <si>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</si>
  <si>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</si>
  <si>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</si>
  <si>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</si>
  <si>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</si>
  <si>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</si>
  <si>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</si>
  <si>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</si>
  <si>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</si>
  <si>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</si>
  <si>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</si>
  <si>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</si>
  <si>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</si>
  <si>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</si>
  <si>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</si>
  <si>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</si>
  <si>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</si>
  <si>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</si>
  <si>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</si>
  <si>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</si>
  <si>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</si>
  <si>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</si>
  <si>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</si>
  <si>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</si>
  <si>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</si>
  <si>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</si>
  <si>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</si>
  <si>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</si>
  <si>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</si>
  <si>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</si>
  <si>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</si>
  <si>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</si>
  <si>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</si>
  <si>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</si>
  <si>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</si>
  <si>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</si>
  <si>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</si>
  <si>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</si>
  <si>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</si>
  <si>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</si>
  <si>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</si>
  <si>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</si>
  <si>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</si>
  <si>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</si>
  <si>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</si>
  <si>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</si>
  <si>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</si>
  <si>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</si>
  <si>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</si>
  <si>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</si>
  <si>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</si>
  <si>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</si>
  <si>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</si>
  <si>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</si>
  <si>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</si>
  <si>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</si>
  <si>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</si>
  <si>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</si>
  <si>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</si>
  <si>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</si>
  <si>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</si>
  <si>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</si>
  <si>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</si>
  <si>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</si>
  <si>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</si>
  <si>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</si>
  <si>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</si>
  <si>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</si>
  <si>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</si>
  <si>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</si>
  <si>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</si>
  <si>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</si>
  <si>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</si>
  <si>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</si>
  <si>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</si>
  <si>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</si>
  <si>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</si>
  <si>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</si>
  <si>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</si>
  <si>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</si>
  <si>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</si>
  <si>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</si>
  <si>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</si>
  <si>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</si>
  <si>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</si>
  <si>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</si>
  <si>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</si>
  <si>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</si>
  <si>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</si>
  <si>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</si>
  <si>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</si>
  <si>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</si>
  <si>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</si>
  <si>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</si>
  <si>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</si>
  <si>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</si>
  <si>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</si>
  <si>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</si>
  <si>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</si>
  <si>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</si>
  <si>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</si>
  <si>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</si>
  <si>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</si>
  <si>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</si>
  <si>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</si>
  <si>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</si>
  <si>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</si>
  <si>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</si>
  <si>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</si>
  <si>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</si>
  <si>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</si>
  <si>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</si>
  <si>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</si>
  <si>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</si>
  <si>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</si>
  <si>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</si>
  <si>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</si>
  <si>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</si>
  <si>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</si>
  <si>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</si>
  <si>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</si>
  <si>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</si>
  <si>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</si>
  <si>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</si>
  <si>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</si>
  <si>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</si>
  <si>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</si>
  <si>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</si>
  <si>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</si>
  <si>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</si>
  <si>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</si>
  <si>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</si>
  <si>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</si>
  <si>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</si>
  <si>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</si>
  <si>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</si>
  <si>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</si>
  <si>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</si>
  <si>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</si>
  <si>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</si>
  <si>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</si>
  <si>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</si>
  <si>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</si>
  <si>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</si>
  <si>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</si>
  <si>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</si>
  <si>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</si>
  <si>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</si>
  <si>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</si>
  <si>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</si>
  <si>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</si>
  <si>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</si>
  <si>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</si>
  <si>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</si>
  <si>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</si>
  <si>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</si>
  <si>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</si>
  <si>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</si>
  <si>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</si>
  <si>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</si>
  <si>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</si>
  <si>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</si>
  <si>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</si>
  <si>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</si>
  <si>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</si>
  <si>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</si>
  <si>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</si>
  <si>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</si>
  <si>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</si>
  <si>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</si>
  <si>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</si>
  <si>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</si>
  <si>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</si>
  <si>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</si>
  <si>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</si>
  <si>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</si>
  <si>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</si>
  <si>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</si>
  <si>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</si>
  <si>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</si>
  <si>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</si>
  <si>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</si>
  <si>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</si>
  <si>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</si>
  <si>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</si>
  <si>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</si>
  <si>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</si>
  <si>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</si>
  <si>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</si>
  <si>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</si>
  <si>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</si>
  <si>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</si>
  <si>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</si>
  <si>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</si>
  <si>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</si>
  <si>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</si>
  <si>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</si>
  <si>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</si>
  <si>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</si>
  <si>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</si>
  <si>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</si>
  <si>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</si>
  <si>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</si>
  <si>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</si>
  <si>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</si>
  <si>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</si>
  <si>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</si>
  <si>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</si>
  <si>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</si>
  <si>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</si>
  <si>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</si>
  <si>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</si>
  <si>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</si>
  <si>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</si>
  <si>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</si>
  <si>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</si>
  <si>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</si>
  <si>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</si>
  <si>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</si>
  <si>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</si>
  <si>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</si>
  <si>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</si>
  <si>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</si>
  <si>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</si>
  <si>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</si>
  <si>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</si>
  <si>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</si>
  <si>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</si>
  <si>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</si>
  <si>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</si>
  <si>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</si>
  <si>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</si>
  <si>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</si>
  <si>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</si>
  <si>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</si>
  <si>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</si>
  <si>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</si>
  <si>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</si>
  <si>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</si>
  <si>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</si>
  <si>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</si>
  <si>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</si>
  <si>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</si>
  <si>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</si>
  <si>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</si>
  <si>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</si>
  <si>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</si>
  <si>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</si>
  <si>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</si>
  <si>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</si>
  <si>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</si>
  <si>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</si>
  <si>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</si>
  <si>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</si>
  <si>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</si>
  <si>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</si>
  <si>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</si>
  <si>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</si>
  <si>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</si>
  <si>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</si>
  <si>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</si>
  <si>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</si>
  <si>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</si>
  <si>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</si>
  <si>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</si>
  <si>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</si>
  <si>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</si>
  <si>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</si>
  <si>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</si>
  <si>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</si>
  <si>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</si>
  <si>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</si>
  <si>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</si>
  <si>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</si>
  <si>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</si>
  <si>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</si>
  <si>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</si>
  <si>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</si>
  <si>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</si>
  <si>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</si>
  <si>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</si>
  <si>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</si>
  <si>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</si>
  <si>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</si>
  <si>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</si>
  <si>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</si>
  <si>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</si>
  <si>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</si>
  <si>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</si>
  <si>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</si>
  <si>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</si>
  <si>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</si>
  <si>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</si>
  <si>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</si>
  <si>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</si>
  <si>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</si>
  <si>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</si>
  <si>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</si>
  <si>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</si>
  <si>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</si>
  <si>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</si>
  <si>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</si>
  <si>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</si>
  <si>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</si>
  <si>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</si>
  <si>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</si>
  <si>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</si>
  <si>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</si>
  <si>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</si>
  <si>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</si>
  <si>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</si>
  <si>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</si>
  <si>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</si>
  <si>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</si>
  <si>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</si>
  <si>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</si>
  <si>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</si>
  <si>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</si>
  <si>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</si>
  <si>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</si>
  <si>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</si>
  <si>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</si>
  <si>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</si>
  <si>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</si>
  <si>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</si>
  <si>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</si>
  <si>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</si>
  <si>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</si>
  <si>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</si>
  <si>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</si>
  <si>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</si>
  <si>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</si>
  <si>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</si>
  <si>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</si>
  <si>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</si>
  <si>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</si>
  <si>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</si>
  <si>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</si>
  <si>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</si>
  <si>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</si>
  <si>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</si>
  <si>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</si>
  <si>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</si>
  <si>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</si>
  <si>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</si>
  <si>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</si>
  <si>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</si>
  <si>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</si>
  <si>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</si>
  <si>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</si>
  <si>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</si>
  <si>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</si>
  <si>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</si>
  <si>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</si>
  <si>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</si>
  <si>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</si>
  <si>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</si>
  <si>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</si>
  <si>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</si>
  <si>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</si>
  <si>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</si>
  <si>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</si>
  <si>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</si>
  <si>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</si>
  <si>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</si>
  <si>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</si>
  <si>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</si>
  <si>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</si>
  <si>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</si>
  <si>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</si>
  <si>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</si>
  <si>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</si>
  <si>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</si>
  <si>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</si>
  <si>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</si>
  <si>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</si>
  <si>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</si>
  <si>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</si>
  <si>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</si>
  <si>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</si>
  <si>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</si>
  <si>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</si>
  <si>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</si>
  <si>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</si>
  <si>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</si>
  <si>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</si>
  <si>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</si>
  <si>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</si>
  <si>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</si>
  <si>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</si>
  <si>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</si>
  <si>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</si>
  <si>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</si>
  <si>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</si>
  <si>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</si>
  <si>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</si>
  <si>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</si>
  <si>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</si>
  <si>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</si>
  <si>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</si>
  <si>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</si>
  <si>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</si>
  <si>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</si>
  <si>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</si>
  <si>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</si>
  <si>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</si>
  <si>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</si>
  <si>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</si>
  <si>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</si>
  <si>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</si>
  <si>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</si>
  <si>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</si>
  <si>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</si>
  <si>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</si>
  <si>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</si>
  <si>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</si>
  <si>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</si>
  <si>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</si>
  <si>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</si>
  <si>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</si>
  <si>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</si>
  <si>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</si>
  <si>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</si>
  <si>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</si>
  <si>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</si>
  <si>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</si>
  <si>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</si>
  <si>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</si>
  <si>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</si>
  <si>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</si>
  <si>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</si>
  <si>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</si>
  <si>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</si>
  <si>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</si>
  <si>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</si>
  <si>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</si>
  <si>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</si>
  <si>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</si>
  <si>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</si>
  <si>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</si>
  <si>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</si>
  <si>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</si>
  <si>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</si>
  <si>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</si>
  <si>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</si>
  <si>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</si>
  <si>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</si>
  <si>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</si>
  <si>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</si>
  <si>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</si>
  <si>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</si>
  <si>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</si>
  <si>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</si>
  <si>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</si>
  <si>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</si>
  <si>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</si>
  <si>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</si>
  <si>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</si>
  <si>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</si>
  <si>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</si>
  <si>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</si>
  <si>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</si>
  <si>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</si>
  <si>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</si>
  <si>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</si>
  <si>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</si>
  <si>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</si>
  <si>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</si>
  <si>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</si>
  <si>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</si>
  <si>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</si>
  <si>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</si>
  <si>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</si>
  <si>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</si>
  <si>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</si>
  <si>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</si>
  <si>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</si>
  <si>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</si>
  <si>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</si>
  <si>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</si>
  <si>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</si>
  <si>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</si>
  <si>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</si>
  <si>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</si>
  <si>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</si>
  <si>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</si>
  <si>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</si>
  <si>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</si>
  <si>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</si>
  <si>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</si>
  <si>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</si>
  <si>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</si>
  <si>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</si>
  <si>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</si>
  <si>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</si>
  <si>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</si>
  <si>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</si>
  <si>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</si>
  <si>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</si>
  <si>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</si>
  <si>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</si>
  <si>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</si>
  <si>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</si>
  <si>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</si>
  <si>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</si>
  <si>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</si>
  <si>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</si>
  <si>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</si>
  <si>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</si>
  <si>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</si>
  <si>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</si>
  <si>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</si>
  <si>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</si>
  <si>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</si>
  <si>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</si>
  <si>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</si>
  <si>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</si>
  <si>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</si>
  <si>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</si>
  <si>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</si>
  <si>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</si>
  <si>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</si>
  <si>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</si>
  <si>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</si>
  <si>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</si>
  <si>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</si>
  <si>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</si>
  <si>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</si>
  <si>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</si>
  <si>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</si>
  <si>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</si>
  <si>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</si>
  <si>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</si>
  <si>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</si>
  <si>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</si>
  <si>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</si>
  <si>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</si>
  <si>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</si>
  <si>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</si>
  <si>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</si>
  <si>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</si>
  <si>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</si>
  <si>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</si>
  <si>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</si>
  <si>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</si>
  <si>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</si>
  <si>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</si>
  <si>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</si>
  <si>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</si>
  <si>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</si>
  <si>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</si>
  <si>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</si>
  <si>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</si>
  <si>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</si>
  <si>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</si>
  <si>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</si>
  <si>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</si>
  <si>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</si>
  <si>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</si>
  <si>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</si>
  <si>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</si>
  <si>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</si>
  <si>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</si>
  <si>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</si>
  <si>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</si>
  <si>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</si>
  <si>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</si>
  <si>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</si>
  <si>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</si>
  <si>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</si>
  <si>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</si>
  <si>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</si>
  <si>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</si>
  <si>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</si>
  <si>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</si>
  <si>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</si>
  <si>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</si>
  <si>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</si>
  <si>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</si>
  <si>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</si>
  <si>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</si>
  <si>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</si>
  <si>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</si>
  <si>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</si>
  <si>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</si>
  <si>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</si>
  <si>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</si>
  <si>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</si>
  <si>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</si>
  <si>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</si>
  <si>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</si>
  <si>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</si>
  <si>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</si>
  <si>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</si>
  <si>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</si>
  <si>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</si>
  <si>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</si>
  <si>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</si>
  <si>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</si>
  <si>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</si>
  <si>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</si>
  <si>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</si>
  <si>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</si>
  <si>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</si>
  <si>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</si>
  <si>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</si>
  <si>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</si>
  <si>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</si>
  <si>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</si>
  <si>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</si>
  <si>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</si>
  <si>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</si>
  <si>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</si>
  <si>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</si>
  <si>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</si>
  <si>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</si>
  <si>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</si>
  <si>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</si>
  <si>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</si>
  <si>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</si>
  <si>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</si>
  <si>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</si>
  <si>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</si>
  <si>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</si>
  <si>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</si>
  <si>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</si>
  <si>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</si>
  <si>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</si>
  <si>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</si>
  <si>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</si>
  <si>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</si>
  <si>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</si>
  <si>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</si>
  <si>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</si>
  <si>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</si>
  <si>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</si>
  <si>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</si>
  <si>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</si>
  <si>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</si>
  <si>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</si>
  <si>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</si>
  <si>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</si>
  <si>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</si>
  <si>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</si>
  <si>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</si>
  <si>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</si>
  <si>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</si>
  <si>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</si>
  <si>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</si>
  <si>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</si>
  <si>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</si>
  <si>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</si>
  <si>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</si>
  <si>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</si>
  <si>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</si>
  <si>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</si>
  <si>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</si>
  <si>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</si>
  <si>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</si>
  <si>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</si>
  <si>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</si>
  <si>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</si>
  <si>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</si>
  <si>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</si>
  <si>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</si>
  <si>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</si>
  <si>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</si>
  <si>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</si>
  <si>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</si>
  <si>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</si>
  <si>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</si>
  <si>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</si>
  <si>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</si>
  <si>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</si>
  <si>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</si>
  <si>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</si>
  <si>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</si>
  <si>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</si>
  <si>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</si>
  <si>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</si>
  <si>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</si>
  <si>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</si>
  <si>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</si>
  <si>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</si>
  <si>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</si>
  <si>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</si>
  <si>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</si>
  <si>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</si>
  <si>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</si>
  <si>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</si>
  <si>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</si>
  <si>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</si>
  <si>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</si>
  <si>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</si>
  <si>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</si>
  <si>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</si>
  <si>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</si>
  <si>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</si>
  <si>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</si>
  <si>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</si>
  <si>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</si>
  <si>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</si>
  <si>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</si>
  <si>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</si>
  <si>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</si>
  <si>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</si>
  <si>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</si>
  <si>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</si>
  <si>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</si>
  <si>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</si>
  <si>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</si>
  <si>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</si>
  <si>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</si>
  <si>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</si>
  <si>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</si>
  <si>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</si>
  <si>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</si>
  <si>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</si>
  <si>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</si>
  <si>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</si>
  <si>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</si>
  <si>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</si>
  <si>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</si>
  <si>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</si>
  <si>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</si>
  <si>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</si>
  <si>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</si>
  <si>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</si>
  <si>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</si>
  <si>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</si>
  <si>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</si>
  <si>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</si>
  <si>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</si>
  <si>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</si>
  <si>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</si>
  <si>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</si>
  <si>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</si>
  <si>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</si>
  <si>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</si>
  <si>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</si>
  <si>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</si>
  <si>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</si>
  <si>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</si>
  <si>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</si>
  <si>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</si>
  <si>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</si>
  <si>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</si>
  <si>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</si>
  <si>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</si>
  <si>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</si>
  <si>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</si>
  <si>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</si>
  <si>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</si>
  <si>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</si>
  <si>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</si>
  <si>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</si>
  <si>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</si>
  <si>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</si>
  <si>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</si>
  <si>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</si>
  <si>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</si>
  <si>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</si>
  <si>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</si>
  <si>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</si>
  <si>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</si>
  <si>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</si>
  <si>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</si>
  <si>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</si>
  <si>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</si>
  <si>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</si>
  <si>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</si>
  <si>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</si>
  <si>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</si>
  <si>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</si>
  <si>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</si>
  <si>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</si>
  <si>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</si>
  <si>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</si>
  <si>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</si>
  <si>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</si>
  <si>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</si>
  <si>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</si>
  <si>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</si>
  <si>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</si>
  <si>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</si>
  <si>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</si>
  <si>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</si>
  <si>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</si>
  <si>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</si>
  <si>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</si>
  <si>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</si>
  <si>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</si>
  <si>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</si>
  <si>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</si>
  <si>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</si>
  <si>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</si>
  <si>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</si>
  <si>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</si>
  <si>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</si>
  <si>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</si>
  <si>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</si>
  <si>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</si>
  <si>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</si>
  <si>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</si>
  <si>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</si>
  <si>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</si>
  <si>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</si>
  <si>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</si>
  <si>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</si>
  <si>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</si>
  <si>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</si>
  <si>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</si>
  <si>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</si>
  <si>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</si>
  <si>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</si>
  <si>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</si>
  <si>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</si>
  <si>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</si>
  <si>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</si>
  <si>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</si>
  <si>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</si>
  <si>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</si>
  <si>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</si>
  <si>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</si>
  <si>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</si>
  <si>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</si>
  <si>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</si>
  <si>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</si>
  <si>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</si>
  <si>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</si>
  <si>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</si>
  <si>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</si>
  <si>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</si>
  <si>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</si>
  <si>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</si>
  <si>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</si>
  <si>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</si>
  <si>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</si>
  <si>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</si>
  <si>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</si>
  <si>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</si>
  <si>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</si>
  <si>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</si>
  <si>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</si>
  <si>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</si>
  <si>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</si>
  <si>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</si>
  <si>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</si>
  <si>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</si>
  <si>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</si>
  <si>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</si>
  <si>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</si>
  <si>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</si>
  <si>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</si>
  <si>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</si>
  <si>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</si>
  <si>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</si>
  <si>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</si>
  <si>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</si>
  <si>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</si>
  <si>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</si>
  <si>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</si>
  <si>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</si>
  <si>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</si>
  <si>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</si>
  <si>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</si>
  <si>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</si>
  <si>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</si>
  <si>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</si>
  <si>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</si>
  <si>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</si>
  <si>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</si>
  <si>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</si>
  <si>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</si>
  <si>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</si>
  <si>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</si>
  <si>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</si>
  <si>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</si>
  <si>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</si>
  <si>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</si>
  <si>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</si>
  <si>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</si>
  <si>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</si>
  <si>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</si>
  <si>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</si>
  <si>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</si>
  <si>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</si>
  <si>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</si>
  <si>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</si>
  <si>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</si>
  <si>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</si>
  <si>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</si>
  <si>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</si>
  <si>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</si>
  <si>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</si>
  <si>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</si>
  <si>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</si>
  <si>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</si>
  <si>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</si>
  <si>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</si>
  <si>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</si>
  <si>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</si>
  <si>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</si>
  <si>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</si>
  <si>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</si>
  <si>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</si>
  <si>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</si>
  <si>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</si>
  <si>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</si>
  <si>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</si>
  <si>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</si>
  <si>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</si>
  <si>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</si>
  <si>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</si>
  <si>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</si>
  <si>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</si>
  <si>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</si>
  <si>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</si>
  <si>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</si>
  <si>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</si>
  <si>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</si>
  <si>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</si>
  <si>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</si>
  <si>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</si>
  <si>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</si>
  <si>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</si>
  <si>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</si>
  <si>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</si>
  <si>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</si>
  <si>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</si>
  <si>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</si>
  <si>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</si>
  <si>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</si>
  <si>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</si>
  <si>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</si>
  <si>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</si>
  <si>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</si>
  <si>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</si>
  <si>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</si>
  <si>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</si>
  <si>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</si>
  <si>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</si>
  <si>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</si>
  <si>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</si>
  <si>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</si>
  <si>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</si>
  <si>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</si>
  <si>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</si>
  <si>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</si>
  <si>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</si>
  <si>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</si>
  <si>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</si>
  <si>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</si>
  <si>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</si>
  <si>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</si>
  <si>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</si>
  <si>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</si>
  <si>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</si>
  <si>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</si>
  <si>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</si>
  <si>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</si>
  <si>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</si>
  <si>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</si>
  <si>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</si>
  <si>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</si>
  <si>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</si>
  <si>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</si>
  <si>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</si>
  <si>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</si>
  <si>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</si>
  <si>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</si>
  <si>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</si>
  <si>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</si>
  <si>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</si>
  <si>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</si>
  <si>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</si>
  <si>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</si>
  <si>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</si>
  <si>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</si>
  <si>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</si>
  <si>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</si>
  <si>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</si>
  <si>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</si>
  <si>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</si>
  <si>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</si>
  <si>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</si>
  <si>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</si>
  <si>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</si>
  <si>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</si>
  <si>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</si>
  <si>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</si>
  <si>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</si>
  <si>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</si>
  <si>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</si>
  <si>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</si>
  <si>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</si>
  <si>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</si>
  <si>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</si>
  <si>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</si>
  <si>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</si>
  <si>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</si>
  <si>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</si>
  <si>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</si>
  <si>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</si>
  <si>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</si>
  <si>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</si>
  <si>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</si>
  <si>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</si>
  <si>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</si>
  <si>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</si>
  <si>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</si>
  <si>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</si>
  <si>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</si>
  <si>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</si>
  <si>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</si>
  <si>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</si>
  <si>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</si>
  <si>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</si>
  <si>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</si>
  <si>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</si>
  <si>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</si>
  <si>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</si>
  <si>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</si>
  <si>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</si>
  <si>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</si>
  <si>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</si>
  <si>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</si>
  <si>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</si>
  <si>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</si>
  <si>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</si>
  <si>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</si>
  <si>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</si>
  <si>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</si>
  <si>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</si>
  <si>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</si>
  <si>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</si>
  <si>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</si>
  <si>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</si>
  <si>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</si>
  <si>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</si>
  <si>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</si>
  <si>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</si>
  <si>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</si>
  <si>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</si>
  <si>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</si>
  <si>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</si>
  <si>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</si>
  <si>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</si>
  <si>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</si>
  <si>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</si>
  <si>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</si>
  <si>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</si>
  <si>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</si>
  <si>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</si>
  <si>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</si>
  <si>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</si>
  <si>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</si>
  <si>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</si>
  <si>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</si>
  <si>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</si>
  <si>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</si>
  <si>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</si>
  <si>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</si>
  <si>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</si>
  <si>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</si>
  <si>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</si>
  <si>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</si>
  <si>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</si>
  <si>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</si>
  <si>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</si>
  <si>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</si>
  <si>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</si>
  <si>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</si>
  <si>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</si>
  <si>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</si>
  <si>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</si>
  <si>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</si>
  <si>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</si>
  <si>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</si>
  <si>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</si>
  <si>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</si>
  <si>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</si>
  <si>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</si>
  <si>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</si>
  <si>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</si>
  <si>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</si>
  <si>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</si>
  <si>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</si>
  <si>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</si>
  <si>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</si>
  <si>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</si>
  <si>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</si>
  <si>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</si>
  <si>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</si>
  <si>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</si>
  <si>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</si>
  <si>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</si>
  <si>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</si>
  <si>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</si>
  <si>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</si>
  <si>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</si>
  <si>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</si>
  <si>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</si>
  <si>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</si>
  <si>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</si>
  <si>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</si>
  <si>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</si>
  <si>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</si>
  <si>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</si>
  <si>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</si>
  <si>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</si>
  <si>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</si>
  <si>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</si>
  <si>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</si>
  <si>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</si>
  <si>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</si>
  <si>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</si>
  <si>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</si>
  <si>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</si>
  <si>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</si>
  <si>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</si>
  <si>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</si>
  <si>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</si>
  <si>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</si>
  <si>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</si>
  <si>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</si>
  <si>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</si>
  <si>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</si>
  <si>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</si>
  <si>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</si>
  <si>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</si>
  <si>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</si>
  <si>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</si>
  <si>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</si>
  <si>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</si>
  <si>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</si>
  <si>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</si>
  <si>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</si>
  <si>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</si>
  <si>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</si>
  <si>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</si>
  <si>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</si>
  <si>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</si>
  <si>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</si>
  <si>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</si>
  <si>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</si>
  <si>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</si>
  <si>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</si>
  <si>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</si>
  <si>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</si>
  <si>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</si>
  <si>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</si>
  <si>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</si>
  <si>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</si>
  <si>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</si>
  <si>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</si>
  <si>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</si>
  <si>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</si>
  <si>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</si>
  <si>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</si>
  <si>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</si>
  <si>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</si>
  <si>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</si>
  <si>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</si>
  <si>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</si>
  <si>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</si>
  <si>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</si>
  <si>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</si>
  <si>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</si>
  <si>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</si>
  <si>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</si>
  <si>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</si>
  <si>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</si>
  <si>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</si>
  <si>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</si>
  <si>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</si>
  <si>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</si>
  <si>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</si>
  <si>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</si>
  <si>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</si>
  <si>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</si>
  <si>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</si>
  <si>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</si>
  <si>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</si>
  <si>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</si>
  <si>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</si>
  <si>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</si>
  <si>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</si>
  <si>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</si>
  <si>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</si>
  <si>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</si>
  <si>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</si>
  <si>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</si>
  <si>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</si>
  <si>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</si>
  <si>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</si>
  <si>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</si>
  <si>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</si>
  <si>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</si>
  <si>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</si>
  <si>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</si>
  <si>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</si>
  <si>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</si>
  <si>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</si>
  <si>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</si>
  <si>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</si>
  <si>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</si>
  <si>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</si>
  <si>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</si>
  <si>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</si>
  <si>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</si>
  <si>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</si>
  <si>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</si>
  <si>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</si>
  <si>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</si>
  <si>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</si>
  <si>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</si>
  <si>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</si>
  <si>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</si>
  <si>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</si>
  <si>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</si>
  <si>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</si>
  <si>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</si>
  <si>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</si>
  <si>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</si>
  <si>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</si>
  <si>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</si>
  <si>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</si>
  <si>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</si>
  <si>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</si>
  <si>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</si>
  <si>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</si>
  <si>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</si>
  <si>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</si>
  <si>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</si>
  <si>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</si>
  <si>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</si>
  <si>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</si>
  <si>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</si>
  <si>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</si>
  <si>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</si>
  <si>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</si>
  <si>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</si>
  <si>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</si>
  <si>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</si>
  <si>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</si>
  <si>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</si>
  <si>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</si>
  <si>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</si>
  <si>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</si>
  <si>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</si>
  <si>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</si>
  <si>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</si>
  <si>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</si>
  <si>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</si>
  <si>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</si>
  <si>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</si>
  <si>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</si>
  <si>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</si>
  <si>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</si>
  <si>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</si>
  <si>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</si>
  <si>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</si>
  <si>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</si>
  <si>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</si>
  <si>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</si>
  <si>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</si>
  <si>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</si>
  <si>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</si>
  <si>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</si>
  <si>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</si>
  <si>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</si>
  <si>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</si>
  <si>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</si>
  <si>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</si>
  <si>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</si>
  <si>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</si>
  <si>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</si>
  <si>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</si>
  <si>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</si>
  <si>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</si>
  <si>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</si>
  <si>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</si>
  <si>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</si>
  <si>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</si>
  <si>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</si>
  <si>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</si>
  <si>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</si>
  <si>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</si>
  <si>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</si>
  <si>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</si>
  <si>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</si>
  <si>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</si>
  <si>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</si>
  <si>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</si>
  <si>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</si>
  <si>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</si>
  <si>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</si>
  <si>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</si>
  <si>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</si>
  <si>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</si>
  <si>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</si>
  <si>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</si>
  <si>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</si>
  <si>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</si>
  <si>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</si>
  <si>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</si>
  <si>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</si>
  <si>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</si>
  <si>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</si>
  <si>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</si>
  <si>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</si>
  <si>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</si>
  <si>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</si>
  <si>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</si>
  <si>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</si>
  <si>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</si>
  <si>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</si>
  <si>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</si>
  <si>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</si>
  <si>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</si>
  <si>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</si>
  <si>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</si>
  <si>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</si>
  <si>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</si>
  <si>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</si>
  <si>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</si>
  <si>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</si>
  <si>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</si>
  <si>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</si>
  <si>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</si>
  <si>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</si>
  <si>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</si>
  <si>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</si>
  <si>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</si>
  <si>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</si>
  <si>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</si>
  <si>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</si>
  <si>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</si>
  <si>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</si>
  <si>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</si>
  <si>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</si>
  <si>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</si>
  <si>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</si>
  <si>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</si>
  <si>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</si>
  <si>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</si>
  <si>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</si>
  <si>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</si>
  <si>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</si>
  <si>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</si>
  <si>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</si>
  <si>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</si>
  <si>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</si>
  <si>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</si>
  <si>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</si>
  <si>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</si>
  <si>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</si>
  <si>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</si>
  <si>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</si>
  <si>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</si>
  <si>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</si>
  <si>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</si>
  <si>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</si>
  <si>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</si>
  <si>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</si>
  <si>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</si>
  <si>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</si>
  <si>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</si>
  <si>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</si>
  <si>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</si>
  <si>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</si>
  <si>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</si>
  <si>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</si>
  <si>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</si>
  <si>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</si>
  <si>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</si>
  <si>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</si>
  <si>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</si>
  <si>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</si>
  <si>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</si>
  <si>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</si>
  <si>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</si>
  <si>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</si>
  <si>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</si>
  <si>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</si>
  <si>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</si>
  <si>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</si>
  <si>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</si>
  <si>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</si>
  <si>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</si>
  <si>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</si>
  <si>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</si>
  <si>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</si>
  <si>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</si>
  <si>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</si>
  <si>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</si>
  <si>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</si>
  <si>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</si>
  <si>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</si>
  <si>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</si>
  <si>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</si>
  <si>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</si>
  <si>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</si>
  <si>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</si>
  <si>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</si>
  <si>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</si>
  <si>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</si>
  <si>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</si>
  <si>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</si>
  <si>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</si>
  <si>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</si>
  <si>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</si>
  <si>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</si>
  <si>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</si>
  <si>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</si>
  <si>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</si>
  <si>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</si>
  <si>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</si>
  <si>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</si>
  <si>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</si>
  <si>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</si>
  <si>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</si>
  <si>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</si>
  <si>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</si>
  <si>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</si>
  <si>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</si>
  <si>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</si>
  <si>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</si>
  <si>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</si>
  <si>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</si>
  <si>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</si>
  <si>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</si>
  <si>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</si>
  <si>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</si>
  <si>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</si>
  <si>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</si>
  <si>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</si>
  <si>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</si>
  <si>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</si>
  <si>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</si>
  <si>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</si>
  <si>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</si>
  <si>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</si>
  <si>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</si>
  <si>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</si>
  <si>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</si>
  <si>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</si>
  <si>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</si>
  <si>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</si>
  <si>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</si>
  <si>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</si>
  <si>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</si>
  <si>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</si>
  <si>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</si>
  <si>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</si>
  <si>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</si>
  <si>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</si>
  <si>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</si>
  <si>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</si>
  <si>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</si>
  <si>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</si>
  <si>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</si>
  <si>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</si>
  <si>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</si>
  <si>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</si>
  <si>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</si>
  <si>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</si>
  <si>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</si>
  <si>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</si>
  <si>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</si>
  <si>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</si>
  <si>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</si>
  <si>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</si>
  <si>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</si>
  <si>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</si>
  <si>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</si>
  <si>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</si>
  <si>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</si>
  <si>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</si>
  <si>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</si>
  <si>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</si>
  <si>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</si>
  <si>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</si>
  <si>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</si>
  <si>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</si>
  <si>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</si>
  <si>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</si>
  <si>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</si>
  <si>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</si>
  <si>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</si>
  <si>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</si>
  <si>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</si>
  <si>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</si>
  <si>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</si>
  <si>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</si>
  <si>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</si>
  <si>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</si>
  <si>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</si>
  <si>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</si>
  <si>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</si>
  <si>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</si>
  <si>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</si>
  <si>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</si>
  <si>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</si>
  <si>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</si>
  <si>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</si>
  <si>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</si>
  <si>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</si>
  <si>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</si>
  <si>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</si>
  <si>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</si>
  <si>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</si>
  <si>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</si>
  <si>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</si>
  <si>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</si>
  <si>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</si>
  <si>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</si>
  <si>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</si>
  <si>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</si>
  <si>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</si>
  <si>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</si>
  <si>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</si>
  <si>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</si>
  <si>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</si>
  <si>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</si>
  <si>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</si>
  <si>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</si>
  <si>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</si>
  <si>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</si>
  <si>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</si>
  <si>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</si>
  <si>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</si>
  <si>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</si>
  <si>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</si>
  <si>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</si>
  <si>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</si>
  <si>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</si>
  <si>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</si>
  <si>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</si>
  <si>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</si>
  <si>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</si>
  <si>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</si>
  <si>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</si>
  <si>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</si>
  <si>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</si>
  <si>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</si>
  <si>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</si>
  <si>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</si>
  <si>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</si>
  <si>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</si>
  <si>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</si>
  <si>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</si>
  <si>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</si>
  <si>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</si>
  <si>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</si>
  <si>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</si>
  <si>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</si>
  <si>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</si>
  <si>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</si>
  <si>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</si>
  <si>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</si>
  <si>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</si>
  <si>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</si>
  <si>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</si>
  <si>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</si>
  <si>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</si>
  <si>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</si>
  <si>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</si>
  <si>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</si>
  <si>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</si>
  <si>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</si>
  <si>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</si>
  <si>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</si>
  <si>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</si>
  <si>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</si>
  <si>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</si>
  <si>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</si>
  <si>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</si>
  <si>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</si>
  <si>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</si>
  <si>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</si>
  <si>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</si>
  <si>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</si>
  <si>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</si>
  <si>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</si>
  <si>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</si>
  <si>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</si>
  <si>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</si>
  <si>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</si>
  <si>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</si>
  <si>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</si>
  <si>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</si>
  <si>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</si>
  <si>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</si>
  <si>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</si>
  <si>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</si>
  <si>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</si>
  <si>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</si>
  <si>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</si>
  <si>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</si>
  <si>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</si>
  <si>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</si>
  <si>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</si>
  <si>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</si>
  <si>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</si>
  <si>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</si>
  <si>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</si>
  <si>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</si>
  <si>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</si>
  <si>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</si>
  <si>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</si>
  <si>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</si>
  <si>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</si>
  <si>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</si>
  <si>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</si>
  <si>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</si>
  <si>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</si>
  <si>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</si>
  <si>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</si>
  <si>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</si>
  <si>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</si>
  <si>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</si>
  <si>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</si>
  <si>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</si>
  <si>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</si>
  <si>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</si>
  <si>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</si>
  <si>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</si>
  <si>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</si>
  <si>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</si>
  <si>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</si>
  <si>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</si>
  <si>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</si>
  <si>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</si>
  <si>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</si>
  <si>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</si>
  <si>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</si>
  <si>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</si>
  <si>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</si>
  <si>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</si>
  <si>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</si>
  <si>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</si>
  <si>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</si>
  <si>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</si>
  <si>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</si>
  <si>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</si>
  <si>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</si>
  <si>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</si>
  <si>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</si>
  <si>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</si>
  <si>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</si>
  <si>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</si>
  <si>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</si>
  <si>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</si>
  <si>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</si>
  <si>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</si>
  <si>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</si>
  <si>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</si>
  <si>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</si>
  <si>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</si>
  <si>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</si>
  <si>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</si>
  <si>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</si>
  <si>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</si>
  <si>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</si>
  <si>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</si>
  <si>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</si>
  <si>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</si>
  <si>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</si>
  <si>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</si>
  <si>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</si>
  <si>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</si>
  <si>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</si>
  <si>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</si>
  <si>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</si>
  <si>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</si>
  <si>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</si>
  <si>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</si>
  <si>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</si>
  <si>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</si>
  <si>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</si>
  <si>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</si>
  <si>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</si>
  <si>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</si>
  <si>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</si>
  <si>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</si>
  <si>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</si>
  <si>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</si>
  <si>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</si>
  <si>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</si>
  <si>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</si>
  <si>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</si>
  <si>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</si>
  <si>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</si>
  <si>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</si>
  <si>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</si>
  <si>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</si>
  <si>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</si>
  <si>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</si>
  <si>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</si>
  <si>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</si>
  <si>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</si>
  <si>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</si>
  <si>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</si>
  <si>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</si>
  <si>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</si>
  <si>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</si>
  <si>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</si>
  <si>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</si>
  <si>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</si>
  <si>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</si>
  <si>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</si>
  <si>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</si>
  <si>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</si>
  <si>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</si>
  <si>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</si>
  <si>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</si>
  <si>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</si>
  <si>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</si>
  <si>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</si>
  <si>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</si>
  <si>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</si>
  <si>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</si>
  <si>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</si>
  <si>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</si>
  <si>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</si>
  <si>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</si>
  <si>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</si>
  <si>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</si>
  <si>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</si>
  <si>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</si>
  <si>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</si>
  <si>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</si>
  <si>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</si>
  <si>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</si>
  <si>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</si>
  <si>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</si>
  <si>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</si>
  <si>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</si>
  <si>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</si>
  <si>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</si>
  <si>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</si>
  <si>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</si>
  <si>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</si>
  <si>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</si>
  <si>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</si>
  <si>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</si>
  <si>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</si>
  <si>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</si>
  <si>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</si>
  <si>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</si>
  <si>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</si>
  <si>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</si>
  <si>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</si>
  <si>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</si>
  <si>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</si>
  <si>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</si>
  <si>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</si>
  <si>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</si>
  <si>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</si>
  <si>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</si>
  <si>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</si>
  <si>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</si>
  <si>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</si>
  <si>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</si>
  <si>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</si>
  <si>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</si>
  <si>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</si>
  <si>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</si>
  <si>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</si>
  <si>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</si>
  <si>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</si>
  <si>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</si>
  <si>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</si>
  <si>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</si>
  <si>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</si>
  <si>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</si>
  <si>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</si>
  <si>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</si>
  <si>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</si>
  <si>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</si>
  <si>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</si>
  <si>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</si>
  <si>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</si>
  <si>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</si>
  <si>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</si>
  <si>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</si>
  <si>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</si>
  <si>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</si>
  <si>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</si>
  <si>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</si>
  <si>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</si>
  <si>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</si>
  <si>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</si>
  <si>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</si>
  <si>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</si>
  <si>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</si>
  <si>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</si>
  <si>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</si>
  <si>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</si>
  <si>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</si>
  <si>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</si>
  <si>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</si>
  <si>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</si>
  <si>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</si>
  <si>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</si>
  <si>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</si>
  <si>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</si>
  <si>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</si>
  <si>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</si>
  <si>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</si>
  <si>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</si>
  <si>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</si>
  <si>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</si>
  <si>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</si>
  <si>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</si>
  <si>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</si>
  <si>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</si>
  <si>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</si>
  <si>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</si>
  <si>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</si>
  <si>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</si>
  <si>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</si>
  <si>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</si>
  <si>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</si>
  <si>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</si>
  <si>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</si>
  <si>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</si>
  <si>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</si>
  <si>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</si>
  <si>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</si>
  <si>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</si>
  <si>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</si>
  <si>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</si>
  <si>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</si>
  <si>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</si>
  <si>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</si>
  <si>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</si>
  <si>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</si>
  <si>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</si>
  <si>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</si>
  <si>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</si>
  <si>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</si>
  <si>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</si>
  <si>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</si>
  <si>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</si>
  <si>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</si>
  <si>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</si>
  <si>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</si>
  <si>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</si>
  <si>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</si>
  <si>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</si>
  <si>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</si>
  <si>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</si>
  <si>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</si>
  <si>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</si>
  <si>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</si>
  <si>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</si>
  <si>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</si>
  <si>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</si>
  <si>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</si>
  <si>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</si>
  <si>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</si>
  <si>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</si>
  <si>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</si>
  <si>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</si>
  <si>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</si>
  <si>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</si>
  <si>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</si>
  <si>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</si>
  <si>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</si>
  <si>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</si>
  <si>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</si>
  <si>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</si>
  <si>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</si>
  <si>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</si>
  <si>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</si>
  <si>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</si>
  <si>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</si>
  <si>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</si>
  <si>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</si>
  <si>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</si>
  <si>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</si>
  <si>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</si>
  <si>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</si>
  <si>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</si>
  <si>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</si>
  <si>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</si>
  <si>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</si>
  <si>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</si>
  <si>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</si>
  <si>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</si>
  <si>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</si>
  <si>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</si>
  <si>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</si>
  <si>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</si>
  <si>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</si>
  <si>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</si>
  <si>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</si>
  <si>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</si>
  <si>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</si>
  <si>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</si>
  <si>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</si>
  <si>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</si>
  <si>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</si>
  <si>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</si>
  <si>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</si>
  <si>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</si>
  <si>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</si>
  <si>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</si>
  <si>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</si>
  <si>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</si>
  <si>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</si>
  <si>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</si>
  <si>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</si>
  <si>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</si>
  <si>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</si>
  <si>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</si>
  <si>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</si>
  <si>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</si>
  <si>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</si>
  <si>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</si>
  <si>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</si>
  <si>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</si>
  <si>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</si>
  <si>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</si>
  <si>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</si>
  <si>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</si>
  <si>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</si>
  <si>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</si>
  <si>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</si>
  <si>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</si>
  <si>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</si>
  <si>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</si>
  <si>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</si>
  <si>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</si>
  <si>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</si>
  <si>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</si>
  <si>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</si>
  <si>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</si>
  <si>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</si>
  <si>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</si>
  <si>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</si>
  <si>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</si>
  <si>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</si>
  <si>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</si>
  <si>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</si>
  <si>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</si>
  <si>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</si>
  <si>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</si>
  <si>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</si>
  <si>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</si>
  <si>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</si>
  <si>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</si>
  <si>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</si>
  <si>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</si>
  <si>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</si>
  <si>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</si>
  <si>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</si>
  <si>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</si>
  <si>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</si>
  <si>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</si>
  <si>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</si>
  <si>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</si>
  <si>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</si>
  <si>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</si>
  <si>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</si>
  <si>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</si>
  <si>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</si>
  <si>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</si>
  <si>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</si>
  <si>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</si>
  <si>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</si>
  <si>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</si>
  <si>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</si>
  <si>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</si>
  <si>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</si>
  <si>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</si>
  <si>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</si>
  <si>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</si>
  <si>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</si>
  <si>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</si>
  <si>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</si>
  <si>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</si>
  <si>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</si>
  <si>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</si>
  <si>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</si>
  <si>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</si>
  <si>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</si>
  <si>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</si>
  <si>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</si>
  <si>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</si>
  <si>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</si>
  <si>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</si>
  <si>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</si>
  <si>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</si>
  <si>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</si>
  <si>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</si>
  <si>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</si>
  <si>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</si>
  <si>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</si>
  <si>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</si>
  <si>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</si>
  <si>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</si>
  <si>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</si>
  <si>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</si>
  <si>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</si>
  <si>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</si>
  <si>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</si>
  <si>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</si>
  <si>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</si>
  <si>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</si>
  <si>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</si>
  <si>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</si>
  <si>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</si>
  <si>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</si>
  <si>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</si>
  <si>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</si>
  <si>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</si>
  <si>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</si>
  <si>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</si>
  <si>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</si>
  <si>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</si>
  <si>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</si>
  <si>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</si>
  <si>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</si>
  <si>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</si>
  <si>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</si>
  <si>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</si>
  <si>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</si>
  <si>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</si>
  <si>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</si>
  <si>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</si>
  <si>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</si>
  <si>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</si>
  <si>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</si>
  <si>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</si>
  <si>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</si>
  <si>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</si>
  <si>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</si>
  <si>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</si>
  <si>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</si>
  <si>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</si>
  <si>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</si>
  <si>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</si>
  <si>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</si>
  <si>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</si>
  <si>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</si>
  <si>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</si>
  <si>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</si>
  <si>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</si>
  <si>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</si>
  <si>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</si>
  <si>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</si>
  <si>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</si>
  <si>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</si>
  <si>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</si>
  <si>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</si>
  <si>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</si>
  <si>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</si>
  <si>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</si>
  <si>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</si>
  <si>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</si>
  <si>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</si>
  <si>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</si>
  <si>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</si>
  <si>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</si>
  <si>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</si>
  <si>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</si>
  <si>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</si>
  <si>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</si>
  <si>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</si>
  <si>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</si>
  <si>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</si>
  <si>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</si>
  <si>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</si>
  <si>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</si>
  <si>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</si>
  <si>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</si>
  <si>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</si>
  <si>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</si>
  <si>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</si>
  <si>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</si>
  <si>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</si>
  <si>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</si>
  <si>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</si>
  <si>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</si>
  <si>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</si>
  <si>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</si>
  <si>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</si>
  <si>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</si>
  <si>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</si>
  <si>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</si>
  <si>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</si>
  <si>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</si>
  <si>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</si>
  <si>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</si>
  <si>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</si>
  <si>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</si>
  <si>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</si>
  <si>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</si>
  <si>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</si>
  <si>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</si>
  <si>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</si>
  <si>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</si>
  <si>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</si>
  <si>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</si>
  <si>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</si>
  <si>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</si>
  <si>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</si>
  <si>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</si>
  <si>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</si>
  <si>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</si>
  <si>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</si>
  <si>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</si>
  <si>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</si>
  <si>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</si>
  <si>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</si>
  <si>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</si>
  <si>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</si>
  <si>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</si>
  <si>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</si>
  <si>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</si>
  <si>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</si>
  <si>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</si>
  <si>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</si>
  <si>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</si>
  <si>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</si>
  <si>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</si>
  <si>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</si>
  <si>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</si>
  <si>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</si>
  <si>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</si>
  <si>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</si>
  <si>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</si>
  <si>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</si>
  <si>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</si>
  <si>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</si>
  <si>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</si>
  <si>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</si>
  <si>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</si>
  <si>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</si>
  <si>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</si>
  <si>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</si>
  <si>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</si>
  <si>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</si>
  <si>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</si>
  <si>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</si>
  <si>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</si>
  <si>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</si>
  <si>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</si>
  <si>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</si>
  <si>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</si>
  <si>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</si>
  <si>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</si>
  <si>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</si>
  <si>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</si>
  <si>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</si>
  <si>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</si>
  <si>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</si>
  <si>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</si>
  <si>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</si>
  <si>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</si>
  <si>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</si>
  <si>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</si>
  <si>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</si>
  <si>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</si>
  <si>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</si>
  <si>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</si>
  <si>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</si>
  <si>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</si>
  <si>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</si>
  <si>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</si>
  <si>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</si>
  <si>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</si>
  <si>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</si>
  <si>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</si>
  <si>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</si>
  <si>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</si>
  <si>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</si>
  <si>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</si>
  <si>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</si>
  <si>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</si>
  <si>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</si>
  <si>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</si>
  <si>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</si>
  <si>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</si>
  <si>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</si>
  <si>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</si>
  <si>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</si>
  <si>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</si>
  <si>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</si>
  <si>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</si>
  <si>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</si>
  <si>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</si>
  <si>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</si>
  <si>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</si>
  <si>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</si>
  <si>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</si>
  <si>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</si>
  <si>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</si>
  <si>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</si>
  <si>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</si>
  <si>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</si>
  <si>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</si>
  <si>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</si>
  <si>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</si>
  <si>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</si>
  <si>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</si>
  <si>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</si>
  <si>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</si>
  <si>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</si>
  <si>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</si>
  <si>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</si>
  <si>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</si>
  <si>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</si>
  <si>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</si>
  <si>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</si>
  <si>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</si>
  <si>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</si>
  <si>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</si>
  <si>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</si>
  <si>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</si>
  <si>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</si>
  <si>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</si>
  <si>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</si>
  <si>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</si>
  <si>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</si>
  <si>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</si>
  <si>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</si>
  <si>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</si>
  <si>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</si>
  <si>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</si>
  <si>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</si>
  <si>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</si>
  <si>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</si>
  <si>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</si>
  <si>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</si>
  <si>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</si>
  <si>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</si>
  <si>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</si>
  <si>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</si>
  <si>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</si>
  <si>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</si>
  <si>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</si>
  <si>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</si>
  <si>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</si>
  <si>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</si>
  <si>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</si>
  <si>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</si>
  <si>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</si>
  <si>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</si>
  <si>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</si>
  <si>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</si>
  <si>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</si>
  <si>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</si>
  <si>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</si>
  <si>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</si>
  <si>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</si>
  <si>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</si>
  <si>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</si>
  <si>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</si>
  <si>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</si>
  <si>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</si>
  <si>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</si>
  <si>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</si>
  <si>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</si>
  <si>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</si>
  <si>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</si>
  <si>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</si>
  <si>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</si>
  <si>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</si>
  <si>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</si>
  <si>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</si>
  <si>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</si>
  <si>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</si>
  <si>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</si>
  <si>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</si>
  <si>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</si>
  <si>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</si>
  <si>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</si>
  <si>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</si>
  <si>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</si>
  <si>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</si>
  <si>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</si>
  <si>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</si>
  <si>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</si>
  <si>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</si>
  <si>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</si>
  <si>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</si>
  <si>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</si>
  <si>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</si>
  <si>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</si>
  <si>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</si>
  <si>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</si>
  <si>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</si>
  <si>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</si>
  <si>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</si>
  <si>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</si>
  <si>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</si>
  <si>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</si>
  <si>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</si>
  <si>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</si>
  <si>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</si>
  <si>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</si>
  <si>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</si>
  <si>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</si>
  <si>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</si>
  <si>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</si>
  <si>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</si>
  <si>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</si>
  <si>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</si>
  <si>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</si>
  <si>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</si>
  <si>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</si>
  <si>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</si>
  <si>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</si>
  <si>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</si>
  <si>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</si>
  <si>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</si>
  <si>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</si>
  <si>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</si>
  <si>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</si>
  <si>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</si>
  <si>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</si>
  <si>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</si>
  <si>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</si>
  <si>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</si>
  <si>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</si>
  <si>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</si>
  <si>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</si>
  <si>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</si>
  <si>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</si>
  <si>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</si>
  <si>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</si>
  <si>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</si>
  <si>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</si>
  <si>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</si>
  <si>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</si>
  <si>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</si>
  <si>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</si>
  <si>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</si>
  <si>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</si>
  <si>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</si>
  <si>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</si>
  <si>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</si>
  <si>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</si>
  <si>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</si>
  <si>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</si>
  <si>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</si>
  <si>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</si>
  <si>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</si>
  <si>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</si>
  <si>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</si>
  <si>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</si>
  <si>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</si>
  <si>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</si>
  <si>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</si>
  <si>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</si>
  <si>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</si>
  <si>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</si>
  <si>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</si>
  <si>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</si>
  <si>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</si>
  <si>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</si>
  <si>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</si>
  <si>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</si>
  <si>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</si>
  <si>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</si>
  <si>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</si>
  <si>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</si>
  <si>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</si>
  <si>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</si>
  <si>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</si>
  <si>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</si>
  <si>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</si>
  <si>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</si>
  <si>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</si>
  <si>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</si>
  <si>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</si>
  <si>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</si>
  <si>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</si>
  <si>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</si>
  <si>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</si>
  <si>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</si>
  <si>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</si>
  <si>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</si>
  <si>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</si>
  <si>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</si>
  <si>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</si>
  <si>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</si>
  <si>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</si>
  <si>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</si>
  <si>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</si>
  <si>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</si>
  <si>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</si>
  <si>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</si>
  <si>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</si>
  <si>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</si>
  <si>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</si>
  <si>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</si>
  <si>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</si>
  <si>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</si>
  <si>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</si>
  <si>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</si>
  <si>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</si>
  <si>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</si>
  <si>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</si>
  <si>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</si>
  <si>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</si>
  <si>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</si>
  <si>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</si>
  <si>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</si>
  <si>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</si>
  <si>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</si>
  <si>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</si>
  <si>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</si>
  <si>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</si>
  <si>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</si>
  <si>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</si>
  <si>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</si>
  <si>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</si>
  <si>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</si>
  <si>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</si>
  <si>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</si>
  <si>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</si>
  <si>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</si>
  <si>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</si>
  <si>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</si>
  <si>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</si>
  <si>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</si>
  <si>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</si>
  <si>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</si>
  <si>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</si>
  <si>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</si>
  <si>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</si>
  <si>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</si>
  <si>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</si>
  <si>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</si>
  <si>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</si>
  <si>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</si>
  <si>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</si>
  <si>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</si>
  <si>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</si>
  <si>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</si>
  <si>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</si>
  <si>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</si>
  <si>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</si>
  <si>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</si>
  <si>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</si>
  <si>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</si>
  <si>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</si>
  <si>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</si>
  <si>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</si>
  <si>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</si>
  <si>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</si>
  <si>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</si>
  <si>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</si>
  <si>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</si>
  <si>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</si>
  <si>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</si>
  <si>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</si>
  <si>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</si>
  <si>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</si>
  <si>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</si>
  <si>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</si>
  <si>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</si>
  <si>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</si>
  <si>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</si>
  <si>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</si>
  <si>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</si>
  <si>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</si>
  <si>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</si>
  <si>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</si>
  <si>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</si>
  <si>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</si>
  <si>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</si>
  <si>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</si>
  <si>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</si>
  <si>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</si>
  <si>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</si>
  <si>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</si>
  <si>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</si>
  <si>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</si>
  <si>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</si>
  <si>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</si>
  <si>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</si>
  <si>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</si>
  <si>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</si>
  <si>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</si>
  <si>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</si>
  <si>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</si>
  <si>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</si>
  <si>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</si>
  <si>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</si>
  <si>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</si>
  <si>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</si>
  <si>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</si>
  <si>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</si>
  <si>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</si>
  <si>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</si>
  <si>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</si>
  <si>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</si>
  <si>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</si>
  <si>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</si>
  <si>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</si>
  <si>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</si>
  <si>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</si>
  <si>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</si>
  <si>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</si>
  <si>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</si>
  <si>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</si>
  <si>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</si>
  <si>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</si>
  <si>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</si>
  <si>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</si>
  <si>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</si>
  <si>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</si>
  <si>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</si>
  <si>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</si>
  <si>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</si>
  <si>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</si>
  <si>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</si>
  <si>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</si>
  <si>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</si>
  <si>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</si>
  <si>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</si>
  <si>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</si>
  <si>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</si>
  <si>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</si>
  <si>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</si>
  <si>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</si>
  <si>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</si>
  <si>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</si>
  <si>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</si>
  <si>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</si>
  <si>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</si>
  <si>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</si>
  <si>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</si>
  <si>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</si>
  <si>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</si>
  <si>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</si>
  <si>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</si>
  <si>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</si>
  <si>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</si>
  <si>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</si>
  <si>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</si>
  <si>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</si>
  <si>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</si>
  <si>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</si>
  <si>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</si>
  <si>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</si>
  <si>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</si>
  <si>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</si>
  <si>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</si>
  <si>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</si>
  <si>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</si>
  <si>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</si>
  <si>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</si>
  <si>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</si>
  <si>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</si>
  <si>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</si>
  <si>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</si>
  <si>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</si>
  <si>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</si>
  <si>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</si>
  <si>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</si>
  <si>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</si>
  <si>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</si>
  <si>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</si>
  <si>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</si>
  <si>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</si>
  <si>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</si>
  <si>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</si>
  <si>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</si>
  <si>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</si>
  <si>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</si>
  <si>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</si>
  <si>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</si>
  <si>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</si>
  <si>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</si>
  <si>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</si>
  <si>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</si>
  <si>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</si>
  <si>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</si>
  <si>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</si>
  <si>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</si>
  <si>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</si>
  <si>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</si>
  <si>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</si>
  <si>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</si>
  <si>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</si>
  <si>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</si>
  <si>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</si>
  <si>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</si>
  <si>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</si>
  <si>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</si>
  <si>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</si>
  <si>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</si>
  <si>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</si>
  <si>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</si>
  <si>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</si>
  <si>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</si>
  <si>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</si>
  <si>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</si>
  <si>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</si>
  <si>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</si>
  <si>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</si>
  <si>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</si>
  <si>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</si>
  <si>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</si>
  <si>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</si>
  <si>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</si>
  <si>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</si>
  <si>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</si>
  <si>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</si>
  <si>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</si>
  <si>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</si>
  <si>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</si>
  <si>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</si>
  <si>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</si>
  <si>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</si>
  <si>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</si>
  <si>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</si>
  <si>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</si>
  <si>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</si>
  <si>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</si>
  <si>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</si>
  <si>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</si>
  <si>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</si>
  <si>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</si>
  <si>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</si>
  <si>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</si>
  <si>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</si>
  <si>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</si>
  <si>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</si>
  <si>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</si>
  <si>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</si>
  <si>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</si>
  <si>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</si>
  <si>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</si>
  <si>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</si>
  <si>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</si>
  <si>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</si>
  <si>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</si>
  <si>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</si>
  <si>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</si>
  <si>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</si>
  <si>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</si>
  <si>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</si>
  <si>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</si>
  <si>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</si>
  <si>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</si>
  <si>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</si>
  <si>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</si>
  <si>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</si>
  <si>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</si>
  <si>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</si>
  <si>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</si>
  <si>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</si>
  <si>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</si>
  <si>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</si>
  <si>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</si>
  <si>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</si>
  <si>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</si>
  <si>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</si>
  <si>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</si>
  <si>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</si>
  <si>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</si>
  <si>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</si>
  <si>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</si>
  <si>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</si>
  <si>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</si>
  <si>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</si>
  <si>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</si>
  <si>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</si>
  <si>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</si>
  <si>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</si>
  <si>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</si>
  <si>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</si>
  <si>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</si>
  <si>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</si>
  <si>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</si>
  <si>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</si>
  <si>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</si>
  <si>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</si>
  <si>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</si>
  <si>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</si>
  <si>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</si>
  <si>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</si>
  <si>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</si>
  <si>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</si>
  <si>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</si>
  <si>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</si>
  <si>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</si>
  <si>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</si>
  <si>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</si>
  <si>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</si>
  <si>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</si>
  <si>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</si>
  <si>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</si>
  <si>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</si>
  <si>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</si>
  <si>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</si>
  <si>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</si>
  <si>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</si>
  <si>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</si>
  <si>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</si>
  <si>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</si>
  <si>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</si>
  <si>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</si>
  <si>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</si>
  <si>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</si>
  <si>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</si>
  <si>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</si>
  <si>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</si>
  <si>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</si>
  <si>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</si>
  <si>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</si>
  <si>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</si>
  <si>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</si>
  <si>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</si>
  <si>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</si>
  <si>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</si>
  <si>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</si>
  <si>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</si>
  <si>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</si>
  <si>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</si>
  <si>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</si>
  <si>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</si>
  <si>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</si>
  <si>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</si>
  <si>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</si>
  <si>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</si>
  <si>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</si>
  <si>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</si>
  <si>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</si>
  <si>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</si>
  <si>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</si>
  <si>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</si>
  <si>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</si>
  <si>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</si>
  <si>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</si>
  <si>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</si>
  <si>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</si>
  <si>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</si>
  <si>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</si>
  <si>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</si>
  <si>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</si>
  <si>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</si>
  <si>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</si>
  <si>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</si>
  <si>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</si>
  <si>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</si>
  <si>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</si>
  <si>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</si>
  <si>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</si>
  <si>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</si>
  <si>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</si>
  <si>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</si>
  <si>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</si>
  <si>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</si>
  <si>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</si>
  <si>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</si>
  <si>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</si>
  <si>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</si>
  <si>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</si>
  <si>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</si>
  <si>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</si>
  <si>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</si>
  <si>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</si>
  <si>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</si>
  <si>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</si>
  <si>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</si>
  <si>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</si>
  <si>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</si>
  <si>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</si>
  <si>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</si>
  <si>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</si>
  <si>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</si>
  <si>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</si>
  <si>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</si>
  <si>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</si>
  <si>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</si>
  <si>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</si>
  <si>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</si>
  <si>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</si>
  <si>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</si>
  <si>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</si>
  <si>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</si>
  <si>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</si>
  <si>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</si>
  <si>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</si>
  <si>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</si>
  <si>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</si>
  <si>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</si>
  <si>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</si>
  <si>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</si>
  <si>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</si>
  <si>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</si>
  <si>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</si>
  <si>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</si>
  <si>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</si>
  <si>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</si>
  <si>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</si>
  <si>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</si>
  <si>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</si>
  <si>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</si>
  <si>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</si>
  <si>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</si>
  <si>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</si>
  <si>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</si>
  <si>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</si>
  <si>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</si>
  <si>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</si>
  <si>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</si>
  <si>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</si>
  <si>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</si>
  <si>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</si>
  <si>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</si>
  <si>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</si>
  <si>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</si>
  <si>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</si>
  <si>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</si>
  <si>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</si>
  <si>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</si>
  <si>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</si>
  <si>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</si>
  <si>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</si>
  <si>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</si>
  <si>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</si>
  <si>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</si>
  <si>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</si>
  <si>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</si>
  <si>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</si>
  <si>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</si>
  <si>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</si>
  <si>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</si>
  <si>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</si>
  <si>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</si>
  <si>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</si>
  <si>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</si>
  <si>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</si>
  <si>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</si>
  <si>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</si>
  <si>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</si>
  <si>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</si>
  <si>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</si>
  <si>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</si>
  <si>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</si>
  <si>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</si>
  <si>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</si>
  <si>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</si>
  <si>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</si>
  <si>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</si>
  <si>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</si>
  <si>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</si>
  <si>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</si>
  <si>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</si>
  <si>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</si>
  <si>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</si>
  <si>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</si>
  <si>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</si>
  <si>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</si>
  <si>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</si>
  <si>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</si>
  <si>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</si>
  <si>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</si>
  <si>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</si>
  <si>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</si>
  <si>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</si>
  <si>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</si>
  <si>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</si>
  <si>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</si>
  <si>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</si>
  <si>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</si>
  <si>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</si>
  <si>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</si>
  <si>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</si>
  <si>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</si>
  <si>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</si>
  <si>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</si>
  <si>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</si>
  <si>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</si>
  <si>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</si>
  <si>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</si>
  <si>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</si>
  <si>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</si>
  <si>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</si>
  <si>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</si>
  <si>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</si>
  <si>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</si>
  <si>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</si>
  <si>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</si>
  <si>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</si>
  <si>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</si>
  <si>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</si>
  <si>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</si>
  <si>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</si>
  <si>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</si>
  <si>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</si>
  <si>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</si>
  <si>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</si>
  <si>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</si>
  <si>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</si>
  <si>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</si>
  <si>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</si>
  <si>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</si>
  <si>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</si>
  <si>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</si>
  <si>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</si>
  <si>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</si>
  <si>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</si>
  <si>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</si>
  <si>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</si>
  <si>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</si>
  <si>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</si>
  <si>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</si>
  <si>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</si>
  <si>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</si>
  <si>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</si>
  <si>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</si>
  <si>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</si>
  <si>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</si>
  <si>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</si>
  <si>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</si>
  <si>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</si>
  <si>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</si>
  <si>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</si>
  <si>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</si>
  <si>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</si>
  <si>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</si>
  <si>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</si>
  <si>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</si>
  <si>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</si>
  <si>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</si>
  <si>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</si>
  <si>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</si>
  <si>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</si>
  <si>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</si>
  <si>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</si>
  <si>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</si>
  <si>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</si>
  <si>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</si>
  <si>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</si>
  <si>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</si>
  <si>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</si>
  <si>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</si>
  <si>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</si>
  <si>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</si>
  <si>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</si>
  <si>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</si>
  <si>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</si>
  <si>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</si>
  <si>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</si>
  <si>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</si>
  <si>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</si>
  <si>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</si>
  <si>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</si>
  <si>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</si>
  <si>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</si>
  <si>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</si>
  <si>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</si>
  <si>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</si>
  <si>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</si>
  <si>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</si>
  <si>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</si>
  <si>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</si>
  <si>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</si>
  <si>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</si>
  <si>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</si>
  <si>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</si>
  <si>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</si>
  <si>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</si>
  <si>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</si>
  <si>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</si>
  <si>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</si>
  <si>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</si>
  <si>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</si>
  <si>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</si>
  <si>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</si>
  <si>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</si>
  <si>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</si>
  <si>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</si>
  <si>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</si>
  <si>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</si>
  <si>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</si>
  <si>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</si>
  <si>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</si>
  <si>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</si>
  <si>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</si>
  <si>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</si>
  <si>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</si>
  <si>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</si>
  <si>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</si>
  <si>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</si>
  <si>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</si>
  <si>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</si>
  <si>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</si>
  <si>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</si>
  <si>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</si>
  <si>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</si>
  <si>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</si>
  <si>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</si>
  <si>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</si>
  <si>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</si>
  <si>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</si>
  <si>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</si>
  <si>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</si>
  <si>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</si>
  <si>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</si>
  <si>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</si>
  <si>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</si>
  <si>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</si>
  <si>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</si>
  <si>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</si>
  <si>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</si>
  <si>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</si>
  <si>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</si>
  <si>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</si>
  <si>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</si>
  <si>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</si>
  <si>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</si>
  <si>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</si>
  <si>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</si>
  <si>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</si>
  <si>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</si>
  <si>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</si>
  <si>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</si>
  <si>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</si>
  <si>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</si>
  <si>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</si>
  <si>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</si>
  <si>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</si>
  <si>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</si>
  <si>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</si>
  <si>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</si>
  <si>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</si>
  <si>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</si>
  <si>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</si>
  <si>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</si>
  <si>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</si>
  <si>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</si>
  <si>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</si>
  <si>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</si>
  <si>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</si>
  <si>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</si>
  <si>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</si>
  <si>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</si>
  <si>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</si>
  <si>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</si>
  <si>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</si>
  <si>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</si>
  <si>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</si>
  <si>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</si>
  <si>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</si>
  <si>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</si>
  <si>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</si>
  <si>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</si>
  <si>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</si>
  <si>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</si>
  <si>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</si>
  <si>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</si>
  <si>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</si>
  <si>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</si>
  <si>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</si>
  <si>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</si>
  <si>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</si>
  <si>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</si>
  <si>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</si>
  <si>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</si>
  <si>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</si>
  <si>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</si>
  <si>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</si>
  <si>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</si>
  <si>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</si>
  <si>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</si>
  <si>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</si>
  <si>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</si>
  <si>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</si>
  <si>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</si>
  <si>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</si>
  <si>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</si>
  <si>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</si>
  <si>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</si>
  <si>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</si>
  <si>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</si>
  <si>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</si>
  <si>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</si>
  <si>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</si>
  <si>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</si>
  <si>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</si>
  <si>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</si>
  <si>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</si>
  <si>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</si>
  <si>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</si>
  <si>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</si>
  <si>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</si>
  <si>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</si>
  <si>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</si>
  <si>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</si>
  <si>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</si>
  <si>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</si>
  <si>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</si>
  <si>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</si>
  <si>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</si>
  <si>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</si>
  <si>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</si>
  <si>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</si>
  <si>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</si>
  <si>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</si>
  <si>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</si>
  <si>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</si>
  <si>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</si>
  <si>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</si>
  <si>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</si>
  <si>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</si>
  <si>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</si>
  <si>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</si>
  <si>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</si>
  <si>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</si>
  <si>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</si>
  <si>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</si>
  <si>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</si>
  <si>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</si>
  <si>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</si>
  <si>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</si>
  <si>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</si>
  <si>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</si>
  <si>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</si>
  <si>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</si>
  <si>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</si>
  <si>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</si>
  <si>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</si>
  <si>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</si>
  <si>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</si>
  <si>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</si>
  <si>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</si>
  <si>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</si>
  <si>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</si>
  <si>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</si>
  <si>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</si>
  <si>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</si>
  <si>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</si>
  <si>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</si>
  <si>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</si>
  <si>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</si>
  <si>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</si>
  <si>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</si>
  <si>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</si>
  <si>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</si>
  <si>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</si>
  <si>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</si>
  <si>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</si>
  <si>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</si>
  <si>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</si>
  <si>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</si>
  <si>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</si>
  <si>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</si>
  <si>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</si>
  <si>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</si>
  <si>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</si>
  <si>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</si>
  <si>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</si>
  <si>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</si>
  <si>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</si>
  <si>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</si>
  <si>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</si>
  <si>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</si>
  <si>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</si>
  <si>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</si>
  <si>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</si>
  <si>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</si>
  <si>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</si>
  <si>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</si>
  <si>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</si>
  <si>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</si>
  <si>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</si>
  <si>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</si>
  <si>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</si>
  <si>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</si>
  <si>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</si>
  <si>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</si>
  <si>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</si>
  <si>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</si>
  <si>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</si>
  <si>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</si>
  <si>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</si>
  <si>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</si>
  <si>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</si>
  <si>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</si>
  <si>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</si>
  <si>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</si>
  <si>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</si>
  <si>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</si>
  <si>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</si>
  <si>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</si>
  <si>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</si>
  <si>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</si>
  <si>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</si>
  <si>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</si>
  <si>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</si>
  <si>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</si>
  <si>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</si>
  <si>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</si>
  <si>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</si>
  <si>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</si>
  <si>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</si>
  <si>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</si>
  <si>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</si>
  <si>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</si>
  <si>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</si>
  <si>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</si>
  <si>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</si>
  <si>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</si>
  <si>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</si>
  <si>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</si>
  <si>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</si>
  <si>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</si>
  <si>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</si>
  <si>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</si>
  <si>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</si>
  <si>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</si>
  <si>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</si>
  <si>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</si>
  <si>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</si>
  <si>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</si>
  <si>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</si>
  <si>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</si>
  <si>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</si>
  <si>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</si>
  <si>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</si>
  <si>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</si>
  <si>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</si>
  <si>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</si>
  <si>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</si>
  <si>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</si>
  <si>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</si>
  <si>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</si>
  <si>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</si>
  <si>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</si>
  <si>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</si>
  <si>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</si>
  <si>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</si>
  <si>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</si>
  <si>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</si>
  <si>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</si>
  <si>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</si>
  <si>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</si>
  <si>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</si>
  <si>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</si>
  <si>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</si>
  <si>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</si>
  <si>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</si>
  <si>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</si>
  <si>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</si>
  <si>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</si>
  <si>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</si>
  <si>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</si>
  <si>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</si>
  <si>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</si>
  <si>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</si>
  <si>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</si>
  <si>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</si>
  <si>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</si>
  <si>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</si>
  <si>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</si>
  <si>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</si>
  <si>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</si>
  <si>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</si>
  <si>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</si>
  <si>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</si>
  <si>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</si>
  <si>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</si>
  <si>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</si>
  <si>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</si>
  <si>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</si>
  <si>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</si>
  <si>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</si>
  <si>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</si>
  <si>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</si>
  <si>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</si>
  <si>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</si>
  <si>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</si>
  <si>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</si>
  <si>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</si>
  <si>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</si>
  <si>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</si>
  <si>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</si>
  <si>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</si>
  <si>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</si>
  <si>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</si>
  <si>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</si>
  <si>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</si>
  <si>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</si>
  <si>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</si>
  <si>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</si>
  <si>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</si>
  <si>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</si>
  <si>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</si>
  <si>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</si>
  <si>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</si>
  <si>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</si>
  <si>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</si>
  <si>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</si>
  <si>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</si>
  <si>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</si>
  <si>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</si>
  <si>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</si>
  <si>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</si>
  <si>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</si>
  <si>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</si>
  <si>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</si>
  <si>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</si>
  <si>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</si>
  <si>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</si>
  <si>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</si>
  <si>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</si>
  <si>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</si>
  <si>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</si>
  <si>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</si>
  <si>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</si>
  <si>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</si>
  <si>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</si>
  <si>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</si>
  <si>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</si>
  <si>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</si>
  <si>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</si>
  <si>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</si>
  <si>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</si>
  <si>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</si>
  <si>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</si>
  <si>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</si>
  <si>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</si>
  <si>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</si>
  <si>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</si>
  <si>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</si>
  <si>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</si>
  <si>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</si>
  <si>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</si>
  <si>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</si>
  <si>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</si>
  <si>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</si>
  <si>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</si>
  <si>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</si>
  <si>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</si>
  <si>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</si>
  <si>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</si>
  <si>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</si>
  <si>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</si>
  <si>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</si>
  <si>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</si>
  <si>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</si>
  <si>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</si>
  <si>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</si>
  <si>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</si>
  <si>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</si>
  <si>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</si>
  <si>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</si>
  <si>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</si>
  <si>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</si>
  <si>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</si>
  <si>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</si>
  <si>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</si>
  <si>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</si>
  <si>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</si>
  <si>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</si>
  <si>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</si>
  <si>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</si>
  <si>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</si>
  <si>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</si>
  <si>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</si>
  <si>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</si>
  <si>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</si>
  <si>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</si>
  <si>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</si>
  <si>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</si>
  <si>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</si>
  <si>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</si>
  <si>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</si>
  <si>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</si>
  <si>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</si>
  <si>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</si>
  <si>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</si>
  <si>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</si>
  <si>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</si>
  <si>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</si>
  <si>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</si>
  <si>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</si>
  <si>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</si>
  <si>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</si>
  <si>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</si>
  <si>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</si>
  <si>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</si>
  <si>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</si>
  <si>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</si>
  <si>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</si>
  <si>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</si>
  <si>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</si>
  <si>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</si>
  <si>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</si>
  <si>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</si>
  <si>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</si>
  <si>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</si>
  <si>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</si>
  <si>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</si>
  <si>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</si>
  <si>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</si>
  <si>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</si>
  <si>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</si>
  <si>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</si>
  <si>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</si>
  <si>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</si>
  <si>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</si>
  <si>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</si>
  <si>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</si>
  <si>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</si>
  <si>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</si>
  <si>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</si>
  <si>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</si>
  <si>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</si>
  <si>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</si>
  <si>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</si>
  <si>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</si>
  <si>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</si>
  <si>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</si>
  <si>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</si>
  <si>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</si>
  <si>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</si>
  <si>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</si>
  <si>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</si>
  <si>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</si>
  <si>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</si>
  <si>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</si>
  <si>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</si>
  <si>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</si>
  <si>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</si>
  <si>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</si>
  <si>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</si>
  <si>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</si>
  <si>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</si>
  <si>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</si>
  <si>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</si>
  <si>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</si>
  <si>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</si>
  <si>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</si>
  <si>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</si>
  <si>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</si>
  <si>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</si>
  <si>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</si>
  <si>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</si>
  <si>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</si>
  <si>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</si>
  <si>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</si>
  <si>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</si>
  <si>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</si>
  <si>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</si>
  <si>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</si>
  <si>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</si>
  <si>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</si>
  <si>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</si>
  <si>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</si>
  <si>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</si>
  <si>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</si>
  <si>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</si>
  <si>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</si>
  <si>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</si>
  <si>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</si>
  <si>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</si>
  <si>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</si>
  <si>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</si>
  <si>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</si>
  <si>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</si>
  <si>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</si>
  <si>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</si>
  <si>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</si>
  <si>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</si>
  <si>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</si>
  <si>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</si>
  <si>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</si>
  <si>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</si>
  <si>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</si>
  <si>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</si>
  <si>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</si>
  <si>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</si>
  <si>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</si>
  <si>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</si>
  <si>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</si>
  <si>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</si>
  <si>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</si>
  <si>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</si>
  <si>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</si>
  <si>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</si>
  <si>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</si>
  <si>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</si>
  <si>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</si>
  <si>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</si>
  <si>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</si>
  <si>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</si>
  <si>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</si>
  <si>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</si>
  <si>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</si>
  <si>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</si>
  <si>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</si>
  <si>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</si>
  <si>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</si>
  <si>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</si>
  <si>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</si>
  <si>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</si>
  <si>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</si>
  <si>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</si>
  <si>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</si>
  <si>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</si>
  <si>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</si>
  <si>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</si>
  <si>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</si>
  <si>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</si>
  <si>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</si>
  <si>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</si>
  <si>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</si>
  <si>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</si>
  <si>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</si>
  <si>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</si>
  <si>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</si>
  <si>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</si>
  <si>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</si>
  <si>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</si>
  <si>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</si>
  <si>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</si>
  <si>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</si>
  <si>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</si>
  <si>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</si>
  <si>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</si>
  <si>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</si>
  <si>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</si>
  <si>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</si>
  <si>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</si>
  <si>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</si>
  <si>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</si>
  <si>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</si>
  <si>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</si>
  <si>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</si>
  <si>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</si>
  <si>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</si>
  <si>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</si>
  <si>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</si>
  <si>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</si>
  <si>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</si>
  <si>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</si>
  <si>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</si>
  <si>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</si>
  <si>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</si>
  <si>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</si>
  <si>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</si>
  <si>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</si>
  <si>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</si>
  <si>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</si>
  <si>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</si>
  <si>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</si>
  <si>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</si>
  <si>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</si>
  <si>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</si>
  <si>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</si>
  <si>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</si>
  <si>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</si>
  <si>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</si>
  <si>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</si>
  <si>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</si>
  <si>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</si>
  <si>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</si>
  <si>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</si>
  <si>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</si>
  <si>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</si>
  <si>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</si>
  <si>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</si>
  <si>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</si>
  <si>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</si>
  <si>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</si>
  <si>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</si>
  <si>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</si>
  <si>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</si>
  <si>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</si>
  <si>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</si>
  <si>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</si>
  <si>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</si>
  <si>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</si>
  <si>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</si>
  <si>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</si>
  <si>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</si>
  <si>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</si>
  <si>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</si>
  <si>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</si>
  <si>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</si>
  <si>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</si>
  <si>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</si>
  <si>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</si>
  <si>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</si>
  <si>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</si>
  <si>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</si>
  <si>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</si>
  <si>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</si>
  <si>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</si>
  <si>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</si>
  <si>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</si>
  <si>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</si>
  <si>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</si>
  <si>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</si>
  <si>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</si>
  <si>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</si>
  <si>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</si>
  <si>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</si>
  <si>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</si>
  <si>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</si>
  <si>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</si>
  <si>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</si>
  <si>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</si>
  <si>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</si>
  <si>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</si>
  <si>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</si>
  <si>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</si>
  <si>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</si>
  <si>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</si>
  <si>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</si>
  <si>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</si>
  <si>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</si>
  <si>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</si>
  <si>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</si>
  <si>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</si>
  <si>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</si>
  <si>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</si>
  <si>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</si>
  <si>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</si>
  <si>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</si>
  <si>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</si>
  <si>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</si>
  <si>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</si>
  <si>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</si>
  <si>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</si>
  <si>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</si>
  <si>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</si>
  <si>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</si>
  <si>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</si>
  <si>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</si>
  <si>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</si>
  <si>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</si>
  <si>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</si>
  <si>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</si>
  <si>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</si>
  <si>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</si>
  <si>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</si>
  <si>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</si>
  <si>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</si>
  <si>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</si>
  <si>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</si>
  <si>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</si>
  <si>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</si>
  <si>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</si>
  <si>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</si>
  <si>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</si>
  <si>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</si>
  <si>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</si>
  <si>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</si>
  <si>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</si>
  <si>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</si>
  <si>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</si>
  <si>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</si>
  <si>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</si>
  <si>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</si>
  <si>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</si>
  <si>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</si>
  <si>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</si>
  <si>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</si>
  <si>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</si>
  <si>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</si>
  <si>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</si>
  <si>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</si>
  <si>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</si>
  <si>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</si>
  <si>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</si>
  <si>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</si>
  <si>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</si>
  <si>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</si>
  <si>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</si>
  <si>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</si>
  <si>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</si>
  <si>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</si>
  <si>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</si>
  <si>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</si>
  <si>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</si>
  <si>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</si>
  <si>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</si>
  <si>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</si>
  <si>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</si>
  <si>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</si>
  <si>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</si>
  <si>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</si>
  <si>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</si>
  <si>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</si>
  <si>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</si>
  <si>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</si>
  <si>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</si>
  <si>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</si>
  <si>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</si>
  <si>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</si>
  <si>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</si>
  <si>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</si>
  <si>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</si>
  <si>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</si>
  <si>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</si>
  <si>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</si>
  <si>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</si>
  <si>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</si>
  <si>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</si>
  <si>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</si>
  <si>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</si>
  <si>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</si>
  <si>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</si>
  <si>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</si>
  <si>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</si>
  <si>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</si>
  <si>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</si>
  <si>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</si>
  <si>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</si>
  <si>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</si>
  <si>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</si>
  <si>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</si>
  <si>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</si>
  <si>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</si>
  <si>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</si>
  <si>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</si>
  <si>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</si>
  <si>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</si>
  <si>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</si>
  <si>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</si>
  <si>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</si>
  <si>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</si>
  <si>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</si>
  <si>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</si>
  <si>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</si>
  <si>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</si>
  <si>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</si>
  <si>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</si>
  <si>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</si>
  <si>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</si>
  <si>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</si>
  <si>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</si>
  <si>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</si>
  <si>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</si>
  <si>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</si>
  <si>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</si>
  <si>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</si>
  <si>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</si>
  <si>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</si>
  <si>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</si>
  <si>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</si>
  <si>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</si>
  <si>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</si>
  <si>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</si>
  <si>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</si>
  <si>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</si>
  <si>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</si>
  <si>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</si>
  <si>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</si>
  <si>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</si>
  <si>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</si>
  <si>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</si>
  <si>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</si>
  <si>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</si>
  <si>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</si>
  <si>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</si>
  <si>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</si>
  <si>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</si>
  <si>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</si>
  <si>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</si>
  <si>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</si>
  <si>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</si>
  <si>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</si>
  <si>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</si>
  <si>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</si>
  <si>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</si>
  <si>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</si>
  <si>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</si>
  <si>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</si>
  <si>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</si>
  <si>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</si>
  <si>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</si>
  <si>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</si>
  <si>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</si>
  <si>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</si>
  <si>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</si>
  <si>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</si>
  <si>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</si>
  <si>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</si>
  <si>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</si>
  <si>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</si>
  <si>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</si>
  <si>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</si>
  <si>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</si>
  <si>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</si>
  <si>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</si>
  <si>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</si>
  <si>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</si>
  <si>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</si>
  <si>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</si>
  <si>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</si>
  <si>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</si>
  <si>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</si>
  <si>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</si>
  <si>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</si>
  <si>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</si>
  <si>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</si>
  <si>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</si>
  <si>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</si>
  <si>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</si>
  <si>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</si>
  <si>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</si>
  <si>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</si>
  <si>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</si>
  <si>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</si>
  <si>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</si>
  <si>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</si>
  <si>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</si>
  <si>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</si>
  <si>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</si>
  <si>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</si>
  <si>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</si>
  <si>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</si>
  <si>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</si>
  <si>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</si>
  <si>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</si>
  <si>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</si>
  <si>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</si>
  <si>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</si>
  <si>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</si>
  <si>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</si>
  <si>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</si>
  <si>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</si>
  <si>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</si>
  <si>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</si>
  <si>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</si>
  <si>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</si>
  <si>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</si>
  <si>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</si>
  <si>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</si>
  <si>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</si>
  <si>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</si>
  <si>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</si>
  <si>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</si>
  <si>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</si>
  <si>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</si>
  <si>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</si>
  <si>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</si>
  <si>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</si>
  <si>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</si>
  <si>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</si>
  <si>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</si>
  <si>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</si>
  <si>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</si>
  <si>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</si>
  <si>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</si>
  <si>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</si>
  <si>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</si>
  <si>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</si>
  <si>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</si>
  <si>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</si>
  <si>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</si>
  <si>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</si>
  <si>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</si>
  <si>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</si>
  <si>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</si>
  <si>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</si>
  <si>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</si>
  <si>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</si>
  <si>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</si>
  <si>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</si>
  <si>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</si>
  <si>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</si>
  <si>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</si>
  <si>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</si>
  <si>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</si>
  <si>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</si>
  <si>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</si>
  <si>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</si>
  <si>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</si>
  <si>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</si>
  <si>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</si>
  <si>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</si>
  <si>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</si>
  <si>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</si>
  <si>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</si>
  <si>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</si>
  <si>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</si>
  <si>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</si>
  <si>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</si>
  <si>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</si>
  <si>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</si>
  <si>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</si>
  <si>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</si>
  <si>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</si>
  <si>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</si>
  <si>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</si>
  <si>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</si>
  <si>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</si>
  <si>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</si>
  <si>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</si>
  <si>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</si>
  <si>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</si>
  <si>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</si>
  <si>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</si>
  <si>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</si>
  <si>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</si>
  <si>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</si>
  <si>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</si>
  <si>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</si>
  <si>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</si>
  <si>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</si>
  <si>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</si>
  <si>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</si>
  <si>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</si>
  <si>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</si>
  <si>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</si>
  <si>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</si>
  <si>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</si>
  <si>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</si>
  <si>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</si>
  <si>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</si>
  <si>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</si>
  <si>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</si>
  <si>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</si>
  <si>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</si>
  <si>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</si>
  <si>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</si>
  <si>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</si>
  <si>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</si>
  <si>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</si>
  <si>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</si>
  <si>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</si>
  <si>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</si>
  <si>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</si>
  <si>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</si>
  <si>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</si>
  <si>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</si>
  <si>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</si>
  <si>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</si>
  <si>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</si>
  <si>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</si>
  <si>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</si>
  <si>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</si>
  <si>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</si>
  <si>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</si>
  <si>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</si>
  <si>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</si>
  <si>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</si>
  <si>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</si>
  <si>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</si>
  <si>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</si>
  <si>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</si>
  <si>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</si>
  <si>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</si>
  <si>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</si>
  <si>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</si>
  <si>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</si>
  <si>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</si>
  <si>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</si>
  <si>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</si>
  <si>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</si>
  <si>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</si>
  <si>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</si>
  <si>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</si>
  <si>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</si>
  <si>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</si>
  <si>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</si>
  <si>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</si>
  <si>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</si>
  <si>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</si>
  <si>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</si>
  <si>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</si>
  <si>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</si>
  <si>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</si>
  <si>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</si>
  <si>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</si>
  <si>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</si>
  <si>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</si>
  <si>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</si>
  <si>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</si>
  <si>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</si>
  <si>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</si>
  <si>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</si>
  <si>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</si>
  <si>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</si>
  <si>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</si>
  <si>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</si>
  <si>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</si>
  <si>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</si>
  <si>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</si>
  <si>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</si>
  <si>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</si>
  <si>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</si>
  <si>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</si>
  <si>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</si>
  <si>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</si>
  <si>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</si>
  <si>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</si>
  <si>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</si>
  <si>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</si>
  <si>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</si>
  <si>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</si>
  <si>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</si>
  <si>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</si>
  <si>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</si>
  <si>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</si>
  <si>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</si>
  <si>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</si>
  <si>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</si>
  <si>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</si>
  <si>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</si>
  <si>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</si>
  <si>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</si>
  <si>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</si>
  <si>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</si>
  <si>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</si>
  <si>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</si>
  <si>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</si>
  <si>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</si>
  <si>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</si>
  <si>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</si>
  <si>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</si>
  <si>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</si>
  <si>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</si>
  <si>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</si>
  <si>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</si>
  <si>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</si>
  <si>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</si>
  <si>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</si>
  <si>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</si>
  <si>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</si>
  <si>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</si>
  <si>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</si>
  <si>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</si>
  <si>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</si>
  <si>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</si>
  <si>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</si>
  <si>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</si>
  <si>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</si>
  <si>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</si>
  <si>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</si>
  <si>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</si>
  <si>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</si>
  <si>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</si>
  <si>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</si>
  <si>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</si>
  <si>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</si>
  <si>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</si>
  <si>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</si>
  <si>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</si>
  <si>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</si>
  <si>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</si>
  <si>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</si>
  <si>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</si>
  <si>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</si>
  <si>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</si>
  <si>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</si>
  <si>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</si>
  <si>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</si>
  <si>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</si>
  <si>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</si>
  <si>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</si>
  <si>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</si>
  <si>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</si>
  <si>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</si>
  <si>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</si>
  <si>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</si>
  <si>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</si>
  <si>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</si>
  <si>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</si>
  <si>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</si>
  <si>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</si>
  <si>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</si>
  <si>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</si>
  <si>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</si>
  <si>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</si>
  <si>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</si>
  <si>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</si>
  <si>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</si>
  <si>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</si>
  <si>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</si>
  <si>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</si>
  <si>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</si>
  <si>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</si>
  <si>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</si>
  <si>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</si>
  <si>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</si>
  <si>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</si>
  <si>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</si>
  <si>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</si>
  <si>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</si>
  <si>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</si>
  <si>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</si>
  <si>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</si>
  <si>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</si>
  <si>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</si>
  <si>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</si>
  <si>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</si>
  <si>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</si>
  <si>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</si>
  <si>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</si>
  <si>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</si>
  <si>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</si>
  <si>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</si>
  <si>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</si>
  <si>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</si>
  <si>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</si>
  <si>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</si>
  <si>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</si>
  <si>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</si>
  <si>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</si>
  <si>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</si>
  <si>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</si>
  <si>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</si>
  <si>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</si>
  <si>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</si>
  <si>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</si>
  <si>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</si>
  <si>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</si>
  <si>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</si>
  <si>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</si>
  <si>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</si>
  <si>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</si>
  <si>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</si>
  <si>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</si>
  <si>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</si>
  <si>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</si>
  <si>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</si>
  <si>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</si>
  <si>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</si>
  <si>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</si>
  <si>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</si>
  <si>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</si>
  <si>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</si>
  <si>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</si>
  <si>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</si>
  <si>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</si>
  <si>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</si>
  <si>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</si>
  <si>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</si>
  <si>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</si>
  <si>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</si>
  <si>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</si>
  <si>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</si>
  <si>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</si>
  <si>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</si>
  <si>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</si>
  <si>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</si>
  <si>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</si>
  <si>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</si>
  <si>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</si>
  <si>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</si>
  <si>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</si>
  <si>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</si>
  <si>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</si>
  <si>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</si>
  <si>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</si>
  <si>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</si>
  <si>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</si>
  <si>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</si>
  <si>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</si>
  <si>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</si>
  <si>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</si>
  <si>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</si>
  <si>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</si>
  <si>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</si>
  <si>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</si>
  <si>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</si>
  <si>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</si>
  <si>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</si>
  <si>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</si>
  <si>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</si>
  <si>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</si>
  <si>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</si>
  <si>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</si>
  <si>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</si>
  <si>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</si>
  <si>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</si>
  <si>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</si>
  <si>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</si>
  <si>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</si>
  <si>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</si>
  <si>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</si>
  <si>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</si>
  <si>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</si>
  <si>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</si>
  <si>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</si>
  <si>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</si>
  <si>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</si>
  <si>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</si>
  <si>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</si>
  <si>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</si>
  <si>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</si>
  <si>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</si>
  <si>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</si>
  <si>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</si>
  <si>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</si>
  <si>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</si>
  <si>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</si>
  <si>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</si>
  <si>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</si>
  <si>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</si>
  <si>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</si>
  <si>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</si>
  <si>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</si>
  <si>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</si>
  <si>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</si>
  <si>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</si>
  <si>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</si>
  <si>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</si>
  <si>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</si>
  <si>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</si>
  <si>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</si>
  <si>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</si>
  <si>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</si>
  <si>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</si>
  <si>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</si>
  <si>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</si>
  <si>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</si>
  <si>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</si>
  <si>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</si>
  <si>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</si>
  <si>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</si>
  <si>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</si>
  <si>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</si>
  <si>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</si>
  <si>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</si>
  <si>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</si>
  <si>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</si>
  <si>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</si>
  <si>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</si>
  <si>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</si>
  <si>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</si>
  <si>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</si>
  <si>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</si>
  <si>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</si>
  <si>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</si>
  <si>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</si>
  <si>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</si>
  <si>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</si>
  <si>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</si>
  <si>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</si>
  <si>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</si>
  <si>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</si>
  <si>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</si>
  <si>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</si>
  <si>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</si>
  <si>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</si>
  <si>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</si>
  <si>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</si>
  <si>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</si>
  <si>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</si>
  <si>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</si>
  <si>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</si>
  <si>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</si>
  <si>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</si>
  <si>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</si>
  <si>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</si>
  <si>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</si>
  <si>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</si>
  <si>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</si>
  <si>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</si>
  <si>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</si>
  <si>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</si>
  <si>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</si>
  <si>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</si>
  <si>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</si>
  <si>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</si>
  <si>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</si>
  <si>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</si>
  <si>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</si>
  <si>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</si>
  <si>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</si>
  <si>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</si>
  <si>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</si>
  <si>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</si>
  <si>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</si>
  <si>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</si>
  <si>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</si>
  <si>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</si>
  <si>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</si>
  <si>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</si>
  <si>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</si>
  <si>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</si>
  <si>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</si>
  <si>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</si>
  <si>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</si>
  <si>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</si>
  <si>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</si>
  <si>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</si>
  <si>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</si>
  <si>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</si>
  <si>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</si>
  <si>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</si>
  <si>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</si>
  <si>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</si>
  <si>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</si>
  <si>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</si>
  <si>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</si>
  <si>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</si>
  <si>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</si>
  <si>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</si>
  <si>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</si>
  <si>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</si>
  <si>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</si>
  <si>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</si>
  <si>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</si>
  <si>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</si>
  <si>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</si>
  <si>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</si>
  <si>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</si>
  <si>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</si>
  <si>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</si>
  <si>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</si>
  <si>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</si>
  <si>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</si>
  <si>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</si>
  <si>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</si>
  <si>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</si>
  <si>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</si>
  <si>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</si>
  <si>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</si>
  <si>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</si>
  <si>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</si>
  <si>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</si>
  <si>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</si>
  <si>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</si>
  <si>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</si>
  <si>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</si>
  <si>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</si>
  <si>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</si>
  <si>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</si>
  <si>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</si>
  <si>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</si>
  <si>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</si>
  <si>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</si>
  <si>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</si>
  <si>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</si>
  <si>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</si>
  <si>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</si>
  <si>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</si>
  <si>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</si>
  <si>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</si>
  <si>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</si>
  <si>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</si>
  <si>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</si>
  <si>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</si>
  <si>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</si>
  <si>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</si>
  <si>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</si>
  <si>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</si>
  <si>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</si>
  <si>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</si>
  <si>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</si>
  <si>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</si>
  <si>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</si>
  <si>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</si>
  <si>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</si>
  <si>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</si>
  <si>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</si>
  <si>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</si>
  <si>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</si>
  <si>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</si>
  <si>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</si>
  <si>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</si>
  <si>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</si>
  <si>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</si>
  <si>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</si>
  <si>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</si>
  <si>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</si>
  <si>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</si>
  <si>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</si>
  <si>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</si>
  <si>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</si>
  <si>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</si>
  <si>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</si>
  <si>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</si>
  <si>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</si>
  <si>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</si>
  <si>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</si>
  <si>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</si>
  <si>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</si>
  <si>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</si>
  <si>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</si>
  <si>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</si>
  <si>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</si>
  <si>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</si>
  <si>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</si>
  <si>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</si>
  <si>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</si>
  <si>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</si>
  <si>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</si>
  <si>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</si>
  <si>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</si>
  <si>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</si>
  <si>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</si>
  <si>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</si>
  <si>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</si>
  <si>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</si>
  <si>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</si>
  <si>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</si>
  <si>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</si>
  <si>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</si>
  <si>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</si>
  <si>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</si>
  <si>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</si>
  <si>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</si>
  <si>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</si>
  <si>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</si>
  <si>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</si>
  <si>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</si>
  <si>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</si>
  <si>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</si>
  <si>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</si>
  <si>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</si>
  <si>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</si>
  <si>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</si>
  <si>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</si>
  <si>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</si>
  <si>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</si>
  <si>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</si>
  <si>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</si>
  <si>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</si>
  <si>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</si>
  <si>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</si>
  <si>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</si>
  <si>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</si>
  <si>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</si>
  <si>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</si>
  <si>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</si>
  <si>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</si>
  <si>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</si>
  <si>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</si>
  <si>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</si>
  <si>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</si>
  <si>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</si>
  <si>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</si>
  <si>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</si>
  <si>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</si>
  <si>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</si>
  <si>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</si>
  <si>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</si>
  <si>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</si>
  <si>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</si>
  <si>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</si>
  <si>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</si>
  <si>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</si>
  <si>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</si>
  <si>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</si>
  <si>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</si>
  <si>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</si>
  <si>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</si>
  <si>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</si>
  <si>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</si>
  <si>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</si>
  <si>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</si>
  <si>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</si>
  <si>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</si>
  <si>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</si>
  <si>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</si>
  <si>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</si>
  <si>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</si>
  <si>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</si>
  <si>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</si>
  <si>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</si>
  <si>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</si>
  <si>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</si>
  <si>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</si>
  <si>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</si>
  <si>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</si>
  <si>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</si>
  <si>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</si>
  <si>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</si>
  <si>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</si>
  <si>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</si>
  <si>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</si>
  <si>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</si>
  <si>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</si>
  <si>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</si>
  <si>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</si>
  <si>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</si>
  <si>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</si>
  <si>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</si>
  <si>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</si>
  <si>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</si>
  <si>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</si>
  <si>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</si>
  <si>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</si>
  <si>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</si>
  <si>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</si>
  <si>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</si>
  <si>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</si>
  <si>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</si>
  <si>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</si>
  <si>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</si>
  <si>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</si>
  <si>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</si>
  <si>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</si>
  <si>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</si>
  <si>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</si>
  <si>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</si>
  <si>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</si>
  <si>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</si>
  <si>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</si>
  <si>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</si>
  <si>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</si>
  <si>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</si>
  <si>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</si>
  <si>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</si>
  <si>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</si>
  <si>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</si>
  <si>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</si>
  <si>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</si>
  <si>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</si>
  <si>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</si>
  <si>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</si>
  <si>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</si>
  <si>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</si>
  <si>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</si>
  <si>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</si>
  <si>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</si>
  <si>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</si>
  <si>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</si>
  <si>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</si>
  <si>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</si>
  <si>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</si>
  <si>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</si>
  <si>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</si>
  <si>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</si>
  <si>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</si>
  <si>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</si>
  <si>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</si>
  <si>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</si>
  <si>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</si>
  <si>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</si>
  <si>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</si>
  <si>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</si>
  <si>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</si>
  <si>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</si>
  <si>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</si>
  <si>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</si>
  <si>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</si>
  <si>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</si>
  <si>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</si>
  <si>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</si>
  <si>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</si>
  <si>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</si>
  <si>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</si>
  <si>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</si>
  <si>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</si>
  <si>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</si>
  <si>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</si>
  <si>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</si>
  <si>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</si>
  <si>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</si>
  <si>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</si>
  <si>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</si>
  <si>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</si>
  <si>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</si>
  <si>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</si>
  <si>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</si>
  <si>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</si>
  <si>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</si>
  <si>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</si>
  <si>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</si>
  <si>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</si>
  <si>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</si>
  <si>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</si>
  <si>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</si>
  <si>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</si>
  <si>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</si>
  <si>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</si>
  <si>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</si>
  <si>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</si>
  <si>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</si>
  <si>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</si>
  <si>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</si>
  <si>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</si>
  <si>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</si>
  <si>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</si>
  <si>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</si>
  <si>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</si>
  <si>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</si>
  <si>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</si>
  <si>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</si>
  <si>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</si>
  <si>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</si>
  <si>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</si>
  <si>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</si>
  <si>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</si>
  <si>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</si>
  <si>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</si>
  <si>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</si>
  <si>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</si>
  <si>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</si>
  <si>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</si>
  <si>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</si>
  <si>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</si>
  <si>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</si>
  <si>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</si>
  <si>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</si>
  <si>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</si>
  <si>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</si>
  <si>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</si>
  <si>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</si>
  <si>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</si>
  <si>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</si>
  <si>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</si>
  <si>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</si>
  <si>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</si>
  <si>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</si>
  <si>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</si>
  <si>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</si>
  <si>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</si>
  <si>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</si>
  <si>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</si>
  <si>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</si>
  <si>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</si>
  <si>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</si>
  <si>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</si>
  <si>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</si>
  <si>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</si>
  <si>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</si>
  <si>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</si>
  <si>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</si>
  <si>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</si>
  <si>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</si>
  <si>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</si>
  <si>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</si>
  <si>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</si>
  <si>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</si>
  <si>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</si>
  <si>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</si>
  <si>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</si>
  <si>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</si>
  <si>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</si>
  <si>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</si>
  <si>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</si>
  <si>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</si>
  <si>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</si>
  <si>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</si>
  <si>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</si>
  <si>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</si>
  <si>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</si>
  <si>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</si>
  <si>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</si>
  <si>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</si>
  <si>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</si>
  <si>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</si>
  <si>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</si>
  <si>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</si>
  <si>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</si>
  <si>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</si>
  <si>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</si>
  <si>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</si>
  <si>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</si>
  <si>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</si>
  <si>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</si>
  <si>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</si>
  <si>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</si>
  <si>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</si>
  <si>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</si>
  <si>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</si>
  <si>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</si>
  <si>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</si>
  <si>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</si>
  <si>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</si>
  <si>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</si>
  <si>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</si>
  <si>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</si>
  <si>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</si>
  <si>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</si>
  <si>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</si>
  <si>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</si>
  <si>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</si>
  <si>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</si>
  <si>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</si>
  <si>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</si>
  <si>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</si>
  <si>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</si>
  <si>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</si>
  <si>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</si>
  <si>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</si>
  <si>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</si>
  <si>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</si>
  <si>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</si>
  <si>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</si>
  <si>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</si>
  <si>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</si>
  <si>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</si>
  <si>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</si>
  <si>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</si>
  <si>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</si>
  <si>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</si>
  <si>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</si>
  <si>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</si>
  <si>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</si>
  <si>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</si>
  <si>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</si>
  <si>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</si>
  <si>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</si>
  <si>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</si>
  <si>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</si>
  <si>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</si>
  <si>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</si>
  <si>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</si>
  <si>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</si>
  <si>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</si>
  <si>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</si>
  <si>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</si>
  <si>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</si>
  <si>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</si>
  <si>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</si>
  <si>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</si>
  <si>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</si>
  <si>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</si>
  <si>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</si>
  <si>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</si>
  <si>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</si>
  <si>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</si>
  <si>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</si>
  <si>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</si>
  <si>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</si>
  <si>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</si>
  <si>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</si>
  <si>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</si>
  <si>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</si>
  <si>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</si>
  <si>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</si>
  <si>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</si>
  <si>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</si>
  <si>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</si>
  <si>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</si>
  <si>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</si>
  <si>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</si>
  <si>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</si>
  <si>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</si>
  <si>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</si>
  <si>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</si>
  <si>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</si>
  <si>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</si>
  <si>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</si>
  <si>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</si>
  <si>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</si>
  <si>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</si>
  <si>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</si>
  <si>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</si>
  <si>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</si>
  <si>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</si>
  <si>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</si>
  <si>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</si>
  <si>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</si>
  <si>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</si>
  <si>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</si>
  <si>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</si>
  <si>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</si>
  <si>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</si>
  <si>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</si>
  <si>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</si>
  <si>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</si>
  <si>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</si>
  <si>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</si>
  <si>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</si>
  <si>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</si>
  <si>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</si>
  <si>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</si>
  <si>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</si>
  <si>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</si>
  <si>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</si>
  <si>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</si>
  <si>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</si>
  <si>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</si>
  <si>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</si>
  <si>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</si>
  <si>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</si>
  <si>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</si>
  <si>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</si>
  <si>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</si>
  <si>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</si>
  <si>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</si>
  <si>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</si>
  <si>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</si>
  <si>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</si>
  <si>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</si>
  <si>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</si>
  <si>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</si>
  <si>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</si>
  <si>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</si>
  <si>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</si>
  <si>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</si>
  <si>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</si>
  <si>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</si>
  <si>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</si>
  <si>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</si>
  <si>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</si>
  <si>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</si>
  <si>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</si>
  <si>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</si>
  <si>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</si>
  <si>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</si>
  <si>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</si>
  <si>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</si>
  <si>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</si>
  <si>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</si>
  <si>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</si>
  <si>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</si>
  <si>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</si>
  <si>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</si>
  <si>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</si>
  <si>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</si>
  <si>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</si>
  <si>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</si>
  <si>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</si>
  <si>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</si>
  <si>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</si>
  <si>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PCM-20251101-00001071</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</si>
  <si>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</si>
  <si>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</si>
  <si>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</si>
  <si>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</si>
  <si>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</si>
  <si>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</si>
  <si>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</si>
  <si>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</si>
  <si>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</si>
  <si>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</si>
  <si>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</si>
  <si>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</si>
  <si>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</si>
  <si>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</si>
  <si>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</si>
  <si>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</si>
  <si>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</si>
  <si>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</si>
  <si>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</si>
  <si>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</si>
  <si>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</si>
  <si>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</si>
  <si>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</si>
  <si>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</si>
  <si>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</si>
  <si>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</si>
  <si>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</si>
  <si>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</si>
  <si>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</si>
  <si>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</si>
  <si>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</si>
  <si>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</si>
  <si>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</si>
  <si>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</si>
  <si>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</si>
  <si>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</si>
  <si>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</si>
  <si>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</si>
  <si>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</si>
  <si>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</si>
  <si>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</si>
  <si>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</si>
  <si>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</si>
  <si>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</si>
  <si>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</si>
  <si>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</si>
  <si>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</si>
  <si>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</si>
  <si>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</si>
  <si>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</si>
  <si>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</si>
  <si>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</si>
  <si>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</si>
  <si>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</si>
  <si>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</si>
  <si>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</si>
  <si>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</si>
  <si>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</si>
  <si>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</si>
  <si>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</si>
  <si>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</si>
  <si>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</si>
  <si>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</si>
  <si>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</si>
  <si>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</si>
  <si>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</si>
  <si>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</si>
  <si>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</si>
  <si>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</si>
  <si>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</si>
  <si>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</si>
  <si>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</si>
  <si>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</si>
  <si>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</si>
  <si>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</si>
  <si>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</si>
  <si>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</si>
  <si>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</si>
  <si>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</si>
  <si>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</si>
  <si>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</si>
  <si>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</si>
  <si>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</si>
  <si>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</si>
  <si>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</si>
  <si>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</si>
  <si>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ETA 30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</si>
  <si>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</si>
  <si>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</si>
  <si>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</si>
  <si>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</si>
  <si>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</si>
  <si>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</si>
  <si>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</si>
  <si>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</si>
  <si>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</si>
  <si>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</si>
  <si>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</si>
  <si>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at site TS</t>
  </si>
  <si>
    <t>PCM-20251101-00001042</t>
  </si>
  <si>
    <t xml:space="preserve">ETA 45 mins </t>
  </si>
  <si>
    <t>ETA 50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</si>
</sst>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K5" sqref="K5"/>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299.68303912036936</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9.4404861112707295E-2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79" t="s">
        <v>12466</v>
      </c>
      <c r="E4" s="134" t="s">
        <v>39021</v>
      </c>
      <c r="F4" s="135">
        <v>45962.587905092594</v>
      </c>
      <c r="G4" s="136">
        <f ca="1">IFERROR(NOW()-F4,"")</f>
        <v>4.3559953701333143E-2</v>
      </c>
      <c r="H4" s="135">
        <v>45962.581655092596</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45962.631465046295</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45962.631465046295</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45962.631465046295</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45962.631465046295</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45962.631465046295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45962.631465046295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45962.631465046295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45962.631465046295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45962.631465046295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45962.631465046295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45962.631465046295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45962.631465046295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45962.631465046295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45962.631465046295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45962.631465046295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45962.631465046295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45962.631465046295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45962.631465046295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45962.631465046295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45962.631465046295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45962.631465046295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45962.631465046295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45962.631465046295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45962.631465046295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45962.631465046295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45962.631465046295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45962.631465046295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45962.631465046295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45962.631465046295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45962.631465046295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45962.631465046295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45962.631465046295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45962.631465046295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45962.631465046295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45962.631465046295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45962.631465046295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45962.631465046295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45962.631465046295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45962.631465046295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45962.631465046295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45962.631465046295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45962.631465046295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45962.631465046295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45962.631465046295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45962.631465046295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45962.631465046295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45962.631465046295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45962.631465046295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45962.631465046295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45962.631465046295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45962.631465046295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45962.631465046295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45962.631465046295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45962.631465046295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45962.631465046295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45962.631465046295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45962.631465046295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45962.631465046295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45962.631465046295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45962.631465046295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45962.631465046295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45962.631465046295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45962.631465046295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45962.631465046295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45962.631465046295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45962.631465046295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45962.631465046295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45962.631465046295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45962.631465046295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45962.631465046295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45962.631465046295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45962.631465046295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45962.631465046295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45962.631465046295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45962.631465046295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45962.631465046295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45962.631465046295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45962.631465046295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45962.631465046295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45962.631465046295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45962.631465046295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45962.631465046295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45962.631465046295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45962.631465046295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45962.631465046295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45962.631465046295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45962.631465046295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45962.631465046295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45962.631465046295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45962.631465046295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45962.631465046295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45962.631465046295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45962.631465046295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45962.631465046295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45962.631465046295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45962.631465046295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45962.631465046295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45962.631465046295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45962.631465046295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45962.631465046295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45962.631465046295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45962.631465046295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45962.631465046295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45962.631465046295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45962.631465046295</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45962.631465046295</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45962.631465046295</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45962.631465046295</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45962.631465046295</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45962.631465046295</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45962.631465046295</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45962.631465046295</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45962.631465046295</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45962.631465046295</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45962.631465046295</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45962.631465046295</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45962.631465046295</v>
      </c>
      <c r="H121" s="135"/>
      <c r="I121" s="133" t="str">
        <f>IFERROR(VLOOKUP(D121,DB!A:F,6,0),"")</f>
        <v/>
      </c>
      <c r="J121" s="133" t="str">
        <f>IFERROR(VLOOKUP(D121,DB!A:G,7,0),"")</f>
        <v/>
      </c>
      <c r="K121" s="137"/>
      <c r="L121" s="138" t="str">
        <f>IFERROR(VLOOKUP(D121,DB!A:I,9,0),"")</f>
        <v/>
      </c>
    </row>
    <row r="122" spans="1:12" ht="15" customHeight="1">
      <c r="A122" s="144"/>
      <c r="B122" s="145" t="str">
        <f>IFERROR(VLOOKUP(D122,DB!A:K,11,0),"")</f>
        <v/>
      </c>
      <c r="C122" s="145"/>
      <c r="D122" s="145"/>
      <c r="E122" s="146"/>
      <c r="F122" s="147"/>
      <c r="G122" s="148">
        <f ca="1">IFERROR(NOW()-F122,"")</f>
        <v>45962.631465046295</v>
      </c>
      <c r="H122" s="147"/>
      <c r="I122" s="145" t="str">
        <f>IFERROR(VLOOKUP(D122,DB!A:F,6,0),"")</f>
        <v/>
      </c>
      <c r="J122" s="145" t="str">
        <f>IFERROR(VLOOKUP(D122,DB!A:G,7,0),"")</f>
        <v/>
      </c>
      <c r="K122" s="149"/>
      <c r="L122" s="150" t="str">
        <f>IFERROR(VLOOKUP(D122,DB!A:I,9,0),"")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137.63162708333402</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3.8893817129646777</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0.1215576388858608</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45962.631465046295</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45962.631465046295</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45962.631465046295</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45962.631465046295</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45962.631465046295</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45962.631465046295</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45962.631465046295</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45962.631465046295</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45962.631465046295</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45962.631465046295</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45962.631465046295</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45962.631465046295</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45962.631465046295</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45962.631465046295</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45962.631465046295</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45962.631465046295</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45962.631465046295</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45962.631465046295</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45962.631465046295</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45962.631465046295</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45962.631465046295</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45962.631465046295</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45962.631465046295</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45962.631465046295</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45962.631465046295</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45962.631465046295</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45962.631465046295</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45962.631465046295</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45962.631465046295</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45962.631465046295</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45962.631465046295</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45962.631465046295</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45962.631465046295</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45962.631465046295</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45962.631465046295</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45962.631465046295</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45962.631465046295</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45962.631465046295</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45962.631465046295</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45962.631465046295</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45962.631465046295</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45962.631465046295</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45962.631465046295</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45962.631465046295</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45962.631465046295</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45962.631465046295</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45962.631465046295</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45962.631465046295</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45962.631465046295</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45962.631465046295</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45962.631465046295</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45962.631465046295</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45962.631465046295</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45962.631465046295</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45962.631465046295</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45962.631465046295</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45962.631465046295</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45962.631465046295</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45962.631465046295</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45962.631465046295</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45962.631465046295</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45962.631465046295</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45962.631465046295</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45962.631465046295</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45962.631465046295</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45962.631465046295</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45962.631465046295</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45962.631465046295</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45962.631465046295</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45962.631465046295</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45962.631465046295</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45962.631465046295</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45962.631465046295</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45962.631465046295</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45962.631465046295</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45962.631465046295</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45962.631465046295</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45962.631465046295</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45962.631465046295</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45962.631465046295</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45962.631465046295</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45962.631465046295</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45962.631465046295</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45962.631465046295</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45962.631465046295</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45962.631465046295</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45962.631465046295</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45962.631465046295</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45962.631465046295</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45962.631465046295</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45962.631465046295</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45962.631465046295</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45962.631465046295</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45962.631465046295</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45962.631465046295</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45962.631465046295</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45962.631465046295</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45962.631465046295</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45962.631465046295</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45962.631465046295</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45962.631465046295</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45962.631465046295</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45962.631465046295</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45962.631465046295</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45962.631465046295</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45962.631465046295</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45962.631465046295</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45962.631465046295</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45962.631465046295</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45962.631465046295</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45962.631465046295</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45962.631465046295</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45962.631465046295</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45962.631465046295</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45962.631465046295</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45962.631465046295</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45962.631465046295</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45962.631465046295</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45962.631465046295</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45962.631465046295</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45962.631465046295</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45962.631465046295</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45962.631465046295</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45962.631465046295</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45962.631465046295</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45962.631465046295</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45962.631465046295</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45962.631465046295</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45962.631465046295</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45962.631465046295</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45962.631465046295</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45962.631465046295</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45962.631465046295</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45962.631465046295</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45962.631465046295</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45962.631465046295</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45962.631465046295</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45962.631465046295</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45962.631465046295</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45962.631465046295</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45962.631465046295</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45962.631465046295</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45962.631465046295</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45962.631465046295</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45962.631465046295</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45962.631465046295</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45962.631465046295</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45962.631465046295</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45962.631465046295</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45962.631465046295</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45962.631465046295</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45962.631465046295</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45962.631465046295</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45962.631465046295</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45962.631465046295</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45962.631465046295</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45962.631465046295</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45962.631465046295</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45962.631465046295</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45962.631465046295</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45962.631465046295</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45962.631465046295</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45962.631465046295</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45962.631465046295</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45962.631465046295</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45962.631465046295</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45962.631465046295</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45962.631465046295</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45962.631465046295</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45962.631465046295</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45962.631465046295</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45962.631465046295</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45962.631465046295</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45962.631465046295</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45962.631465046295</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45962.631465046295</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45962.631465046295</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45962.631465046295</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45962.631465046295</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45962.631465046295</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45962.631465046295</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45962.631465046295</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45962.631465046295</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45962.631465046295</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45962.631465046295</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45962.631465046295</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45962.631465046295</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45962.631465046295</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45962.631465046295</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45962.631465046295</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45962.631465046295</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45962.631465046295</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45962.631465046295</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45962.631465046295</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45962.631465046295</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45962.631465046295</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45962.631465046295</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45962.631465046295</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45962.631465046295</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45962.631465046295</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45962.631465046295</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45962.631465046295</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45962.631465046295</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45962.631465046295</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45962.631465046295</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45962.631465046295</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45962.631465046295</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45962.631465046295</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45962.631465046295</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45962.631465046295</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45962.631465046295</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45962.631465046295</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45962.631465046295</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45962.631465046295</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45962.631465046295</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45962.631465046295</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45962.631465046295</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45962.631465046295</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45962.631465046295</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45962.631465046295</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45962.631465046295</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45962.631465046295</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45962.631465046295</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45962.631465046295</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45962.631465046295</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45962.631465046295</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45962.631465046295</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45962.631465046295</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45962.631465046295</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45962.631465046295</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45962.631465046295</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45962.631465046295</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45962.631465046295</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45962.631465046295</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45962.631465046295</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45962.631465046295</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45962.631465046295</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45962.631465046295</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45962.631465046295</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45962.631465046295</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45962.631465046295</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45962.631465046295</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45962.631465046295</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45962.631465046295</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45962.631465046295</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45962.631465046295</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45962.631465046295</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45962.631465046295</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45962.631465046295</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45962.631465046295</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45962.631465046295</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45962.631465046295</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45962.631465046295</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45962.631465046295</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45962.631465046295</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45962.631465046295</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45962.631465046295</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45962.631465046295</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45962.631465046295</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45962.631465046295</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45962.631465046295</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45962.631465046295</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45962.631465046295</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45962.631465046295</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45962.631465046295</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45962.631465046295</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45962.631465046295</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45962.631465046295</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45962.631465046295</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45962.631465046295</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45962.631465046295</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45962.631465046295</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45962.631465046295</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45962.631465046295</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45962.631465046295</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45962.631465046295</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45962.631465046295</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45962.631465046295</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45962.631465046295</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45962.631465046295</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45962.631465046295</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45962.631465046295</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45962.631465046295</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45962.631465046295</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45962.631465046295</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45962.631465046295</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45962.631465046295</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45962.631465046295</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45962.631465046295</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45962.631465046295</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45962.631465046295</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45962.631465046295</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45962.631465046295</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45962.631465046295</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45962.631465046295</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45962.631465046295</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45962.631465046295</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45962.631465046295</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45962.631465046295</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45962.631465046295</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45962.631465046295</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45962.631465046295</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45962.631465046295</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45962.631465046295</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45962.631465046295</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45962.631465046295</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45962.631465046295</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45962.631465046295</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45962.631465046295</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45962.631465046295</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45962.631465046295</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45962.631465046295</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45962.631465046295</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45962.631465046295</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45962.631465046295</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45962.631465046295</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45962.631465046295</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45962.631465046295</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45962.631465046295</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45962.631465046295</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45962.631465046295</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45962.631465046295</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45962.631465046295</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45962.631465046295</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45962.631465046295</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45962.631465046295</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45962.631465046295</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45962.631465046295</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45962.631465046295</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45962.631465046295</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45962.631465046295</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45962.631465046295</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45962.631465046295</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45962.631465046295</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45962.631465046295</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45962.631465046295</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45962.631465046295</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45962.631465046295</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45962.631465046295</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45962.631465046295</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45962.631465046295</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45962.631465046295</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45962.631465046295</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45962.631465046295</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45962.631465046295</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45962.631465046295</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45962.631465046295</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45962.631465046295</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45962.631465046295</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45962.631465046295</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45962.631465046295</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45962.631465046295</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45962.631465046295</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45962.631465046295</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45962.631465046295</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45962.631465046295</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45962.631465046295</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45962.631465046295</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45962.631465046295</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45962.631465046295</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45962.631465046295</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45962.631465046295</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45962.631465046295</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45962.631465046295</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45962.631465046295</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45962.631465046295</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45962.631465046295</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45962.631465046295</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45962.631465046295</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45962.631465046295</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45962.631465046295</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45962.631465046295</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45962.631465046295</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45962.631465046295</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45962.631465046295</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45962.631465046295</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45962.631465046295</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45962.631465046295</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45962.631465046295</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45962.631465046295</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45962.631465046295</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45962.631465046295</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45962.631465046295</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45962.631465046295</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45962.631465046295</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45962.631465046295</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45962.631465046295</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45962.631465046295</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45962.631465046295</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45962.631465046295</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45962.631465046295</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45962.631465046295</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45962.631465046295</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45962.631465046295</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45962.631465046295</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45962.631465046295</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45962.631465046295</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45962.631465046295</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45962.631465046295</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45962.631465046295</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45962.631465046295</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45962.631465046295</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45962.631465046295</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45962.631465046295</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45962.631465046295</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45962.631465046295</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45962.631465046295</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45962.631465046295</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45962.631465046295</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45962.631465046295</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45962.631465046295</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45962.631465046295</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45962.631465046295</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45962.631465046295</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45962.631465046295</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45962.631465046295</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45962.631465046295</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45962.631465046295</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45962.631465046295</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45962.631465046295</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45962.631465046295</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45962.631465046295</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45962.631465046295</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45962.631465046295</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45962.631465046295</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45962.631465046295</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45962.631465046295</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45962.631465046295</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45962.631465046295</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45962.631465046295</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45962.631465046295</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45962.631465046295</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45962.631465046295</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45962.631465046295</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45962.631465046295</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45962.631465046295</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45962.631465046295</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45962.631465046295</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45962.631465046295</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45962.631465046295</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45962.631465046295</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45962.631465046295</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45962.631465046295</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45962.631465046295</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45962.631465046295</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45962.631465046295</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45962.631465046295</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45962.631465046295</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45962.631465046295</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45962.631465046295</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45962.631465046295</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45962.631465046295</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45962.631465046295</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45962.631465046295</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45962.631465046295</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45962.631465046295</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45962.631465046295</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45962.631465046295</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45962.631465046295</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45962.631465046295</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45962.631465046295</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45962.631465046295</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45962.631465046295</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45962.631465046295</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45962.631465046295</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45962.631465046295</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45962.631465046295</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45962.631465046295</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45962.631465046295</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45962.631465046295</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45962.631465046295</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45962.631465046295</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45962.631465046295</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45962.631465046295</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45962.631465046295</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45962.631465046295</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45962.631465046295</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45962.631465046295</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45962.631465046295</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45962.631465046295</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45962.631465046295</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45962.631465046295</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45962.631465046295</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45962.631465046295</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45962.631465046295</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45962.631465046295</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45962.631465046295</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45962.631465046295</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45962.631465046295</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45962.631465046295</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45962.631465046295</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45962.631465046295</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45962.631465046295</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45962.631465046295</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45962.631465046295</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45962.631465046295</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45962.631465046295</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45962.631465046295</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45962.631465046295</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45962.631465046295</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45962.631465046295</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45962.631465046295</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45962.631465046295</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45962.631465046295</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45962.631465046295</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45962.631465046295</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45962.631465046295</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45962.631465046295</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45962.631465046295</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45962.631465046295</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45962.631465046295</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45962.631465046295</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45962.631465046295</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45962.631465046295</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45962.631465046295</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45962.631465046295</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45962.631465046295</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45962.631465046295</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45962.631465046295</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45962.631465046295</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45962.631465046295</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45962.631465046295</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45962.631465046295</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45962.631465046295</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45962.631465046295</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45962.631465046295</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45962.631465046295</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45962.631465046295</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45962.631465046295</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45962.631465046295</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45962.631465046295</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45962.631465046295</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45962.631465046295</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45962.631465046295</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45962.631465046295</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45962.631465046295</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45962.631465046295</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45962.631465046295</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45962.631465046295</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45962.631465046295</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45962.631465046295</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45962.631465046295</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45962.631465046295</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45962.631465046295</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45962.631465046295</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45962.631465046295</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45962.631465046295</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45962.631465046295</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45962.631465046295</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45962.631465046295</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45962.631465046295</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45962.631465046295</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45962.631465046295</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45962.631465046295</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45962.631465046295</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45962.631465046295</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45962.631465046295</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45962.631465046295</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45962.631465046295</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45962.631465046295</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45962.631465046295</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45962.631465046295</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45962.631465046295</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45962.631465046295</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45962.631465046295</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45962.631465046295</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45962.631465046295</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45962.631465046295</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45962.631465046295</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45962.631465046295</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45962.631465046295</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45962.631465046295</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45962.631465046295</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45962.631465046295</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45962.631465046295</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45962.631465046295</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45962.631465046295</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45962.631465046295</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45962.631465046295</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45962.631465046295</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45962.631465046295</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45962.631465046295</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45962.631465046295</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45962.631465046295</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45962.631465046295</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45962.631465046295</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45962.631465046295</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45962.631465046295</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45962.631465046295</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45962.631465046295</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45962.631465046295</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45962.631465046295</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45962.631465046295</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45962.631465046295</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45962.631465046295</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45962.631465046295</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45962.631465046295</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45962.631465046295</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45962.631465046295</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45962.631465046295</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45962.631465046295</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45962.631465046295</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45962.631465046295</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45962.631465046295</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45962.631465046295</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45962.631465046295</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45962.631465046295</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45962.631465046295</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45962.631465046295</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45962.631465046295</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45962.631465046295</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45962.631465046295</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45962.631465046295</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45962.631465046295</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45962.631465046295</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45962.631465046295</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45962.631465046295</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45962.631465046295</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45962.631465046295</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45962.631465046295</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45962.631465046295</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45962.631465046295</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45962.631465046295</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45962.631465046295</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45962.631465046295</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45962.631465046295</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45962.631465046295</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45962.631465046295</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45962.631465046295</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45962.631465046295</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45962.631465046295</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45962.631465046295</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45962.631465046295</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45962.631465046295</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45962.631465046295</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45962.631465046295</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45962.631465046295</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45962.631465046295</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45962.631465046295</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45962.631465046295</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45962.631465046295</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45962.631465046295</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45962.631465046295</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45962.631465046295</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45962.631465046295</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45962.631465046295</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45962.631465046295</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45962.631465046295</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45962.631465046295</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45962.631465046295</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45962.631465046295</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45962.631465046295</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45962.631465046295</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45962.631465046295</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45962.631465046295</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45962.631465046295</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45962.631465046295</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45962.631465046295</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45962.631465046295</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45962.631465046295</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45962.631465046295</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45962.631465046295</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45962.631465046295</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45962.631465162034</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45962.631465162034</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45962.631465162034</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45962.631465162034</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45962.631465162034</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45962.631465162034</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45962.631465162034</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45962.631465162034</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45962.631465162034</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45962.631465162034</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45962.631465162034</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45962.631465162034</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45962.631465162034</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45962.631465162034</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45962.631465162034</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45962.631465162034</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45962.631465162034</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45962.631465162034</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45962.631465162034</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45962.631465162034</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45962.631465162034</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45962.631465162034</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45962.631465162034</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45962.631465162034</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45962.631465162034</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45962.631465162034</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45962.631465162034</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45962.631465162034</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45962.631465162034</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45962.631465162034</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45962.631465162034</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45962.631465162034</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45962.631465162034</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45962.631465162034</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45962.631465162034</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45962.631465162034</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45962.631465162034</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45962.631465162034</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45962.631465162034</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45962.631465162034</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45962.631465162034</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45962.631465162034</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45962.631465162034</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45962.631465162034</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45962.631465162034</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45962.631465162034</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45962.631465162034</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45962.631465162034</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45962.631465162034</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45962.631465162034</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45962.631465162034</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45962.631465162034</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45962.631465162034</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45962.631465162034</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45962.631465162034</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45962.631465162034</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45962.631465162034</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45962.631465162034</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45962.631465162034</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45962.631465162034</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45962.631465162034</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45962.631465162034</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45962.631465162034</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45962.631465162034</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45962.631465162034</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45962.631465162034</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45962.631465162034</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45962.631465162034</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45962.631465162034</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45962.631465162034</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45962.631465162034</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45962.631465162034</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45962.631465162034</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45962.631465162034</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45962.631465162034</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45962.631465162034</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45962.631465162034</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45962.631465162034</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45962.631465162034</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45962.631465162034</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45962.631465162034</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45962.631465162034</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45962.631465162034</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45962.631465162034</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45962.631465162034</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45962.631465162034</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45962.631465162034</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45962.631465162034</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45962.631465162034</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45962.631465162034</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45962.631465162034</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45962.631465162034</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45962.631465162034</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45962.631465162034</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45962.631465162034</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45962.631465162034</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45962.631465162034</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45962.631465162034</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45962.631465162034</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45962.631465162034</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45962.631465162034</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45962.631465162034</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45962.631465162034</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45962.631465162034</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45962.631465162034</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45962.631465162034</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45962.631465162034</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45962.631465162034</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45962.631465162034</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45962.631465162034</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45962.631465162034</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45962.631465162034</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45962.631465162034</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45962.631465162034</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45962.631465162034</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45962.631465162034</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45962.631465162034</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45962.631465162034</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45962.631465162034</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45962.631465162034</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45962.631465162034</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45962.631465162034</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45962.631465162034</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45962.631465162034</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45962.631465162034</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45962.631465162034</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45962.631465162034</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45962.631465162034</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45962.631465162034</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45962.631465162034</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45962.631465162034</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45962.631465162034</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45962.631465162034</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45962.631465162034</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45962.631465162034</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45962.631465162034</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45962.631465162034</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45962.631465162034</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45962.631465162034</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45962.631465162034</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45962.631465162034</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45962.631465162034</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45962.631465162034</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45962.631465162034</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45962.631465162034</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45962.631465162034</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45962.631465162034</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45962.631465162034</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45962.631465162034</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45962.631465162034</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45962.631465162034</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45962.631465162034</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45962.631465162034</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45962.631465162034</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45962.631465162034</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45962.631465162034</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45962.631465162034</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45962.631465162034</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45962.631465162034</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45962.631465162034</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45962.631465162034</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45962.631465162034</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45962.631465162034</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45962.631465162034</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45962.631465162034</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45962.631465162034</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45962.631465162034</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45962.631465162034</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45962.631465162034</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45962.631465162034</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45962.631465162034</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45962.631465162034</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45962.631465162034</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45962.631465162034</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45962.631465162034</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45962.631465162034</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45962.631465162034</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45962.631465162034</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45962.631465162034</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45962.631465162034</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45962.631465162034</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45962.631465162034</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45962.631465162034</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45962.631465162034</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45962.631465162034</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45962.631465162034</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45962.631465162034</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45962.631465162034</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45962.631465162034</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45962.631465162034</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45962.631465162034</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45962.631465162034</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45962.631465162034</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45962.631465162034</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45962.631465162034</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45962.631465162034</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45962.631465162034</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45962.631465162034</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45962.631465162034</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45962.631465162034</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45962.631465162034</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45962.631465162034</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45962.631465162034</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45962.631465162034</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45962.631465162034</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45962.631465162034</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45962.631465162034</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45962.631465162034</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45962.631465162034</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45962.631465162034</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45962.631465162034</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45962.631465162034</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45962.631465162034</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45962.631465162034</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45962.631465162034</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45962.631465162034</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45962.631465162034</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45962.631465162034</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45962.631465162034</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45962.631465162034</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45962.631465162034</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45962.631465162034</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45962.631465162034</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45962.631465162034</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45962.631465162034</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45962.631465162034</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45962.631465162034</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45962.631465162034</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45962.631465162034</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45962.631465162034</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45962.631465162034</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45962.631465162034</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45962.631465162034</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45962.631465162034</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45962.631465162034</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45962.631465162034</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45962.631465162034</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45962.631465162034</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45962.631465162034</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45962.631465162034</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45962.631465162034</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45962.631465162034</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45962.631465162034</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45962.631465162034</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45962.631465162034</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45962.631465162034</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45962.631465162034</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45962.631465162034</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45962.631465162034</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45962.631465162034</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45962.631465162034</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45962.631465162034</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45962.631465162034</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45962.631465162034</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45962.631465162034</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45962.631465162034</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45962.631465162034</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45962.631465162034</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45962.631465162034</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45962.631465162034</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45962.631465162034</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45962.631465162034</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45962.631465162034</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45962.631465162034</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45962.631465162034</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45962.631465162034</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45962.631465162034</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45962.631465162034</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45962.631465162034</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45962.631465162034</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45962.631465162034</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45962.631465162034</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45962.631465162034</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45962.631465162034</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45962.631465162034</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45962.631465162034</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45962.631465162034</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45962.631465162034</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45962.631465162034</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45962.631465162034</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45962.631465162034</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45962.631465162034</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45962.631465162034</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45962.631465162034</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45962.631465162034</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45962.631465162034</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45962.631465162034</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45962.631465162034</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45962.631465162034</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45962.631465162034</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45962.631465162034</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45962.631465162034</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45962.631465162034</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45962.631465162034</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45962.631465162034</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45962.631465162034</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45962.631465162034</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45962.631465162034</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45962.631465162034</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45962.631465162034</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45962.631465162034</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45962.631465162034</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45962.631465162034</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45962.631465162034</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45962.631465162034</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45962.631465162034</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45962.631465162034</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45962.631465162034</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45962.631465162034</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45962.631465162034</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45962.631465162034</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45962.631465162034</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45962.631465162034</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45962.631465162034</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45962.631465162034</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45962.631465162034</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45962.631465162034</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45962.631465162034</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45962.631465162034</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45962.631465162034</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45962.631465162034</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45962.631465162034</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45962.631465162034</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45962.631465162034</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45962.631465162034</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45962.631465162034</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45962.631465162034</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45962.631465162034</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45962.631465162034</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45962.631465162034</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45962.631465162034</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45962.631465162034</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45962.631465162034</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45962.631465162034</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45962.631465162034</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45962.631465162034</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45962.631465162034</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45962.631465162034</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45962.631465162034</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45962.631465162034</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45962.631465162034</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45962.631465162034</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45962.631465162034</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45962.631465162034</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45962.631465162034</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45962.631465162034</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45962.631465162034</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45962.631465162034</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45962.631465162034</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45962.631465162034</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45962.631465162034</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45962.631465162034</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45962.631465162034</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45962.631465162034</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45962.631465162034</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45962.631465162034</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45962.631465162034</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45962.631465162034</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45962.631465162034</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45962.631465162034</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45962.631465162034</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45962.631465162034</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45962.631465162034</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45962.631465162034</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45962.631465162034</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45962.631465162034</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45962.631465162034</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45962.631465162034</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45962.631465162034</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45962.631465162034</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45962.631465162034</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45962.631465162034</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45962.631465162034</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45962.631465162034</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45962.631465162034</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45962.631465162034</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45962.631465162034</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45962.631465162034</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45962.631465162034</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45962.631465162034</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45962.631465162034</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45962.631465162034</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45962.631465162034</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45962.631465162034</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45962.631465162034</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45962.631465162034</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45962.631465162034</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45962.631465162034</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45962.631465162034</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45962.631465162034</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45962.631465162034</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45962.631465162034</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45962.631465162034</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45962.631465162034</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45962.631465162034</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45962.631465162034</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45962.631465162034</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45962.631465162034</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45962.631465162034</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45962.631465162034</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45962.631465162034</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45962.631465162034</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45962.631465162034</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45962.631465162034</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45962.631465162034</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45962.631465162034</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45962.631465162034</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45962.631465162034</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45962.631465162034</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45962.631465162034</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45962.631465162034</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45962.631465162034</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45962.631465162034</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45962.631465162034</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45962.631465162034</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45962.631465162034</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45962.631465162034</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45962.631465162034</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45962.631465162034</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45962.631465162034</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45962.631465162034</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45962.631465162034</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45962.631465162034</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45962.631465162034</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45962.631465162034</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45962.631465162034</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45962.631465162034</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45962.631465162034</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45962.631465162034</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45962.631465162034</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45962.631465162034</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45962.631465162034</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45962.631465162034</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45962.631465162034</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45962.631465162034</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45962.631465162034</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45962.631465162034</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45962.631465162034</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45962.631465162034</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45962.631465162034</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45962.631465162034</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45962.631465162034</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45962.631465162034</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45962.631465162034</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45962.631465162034</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45962.631465162034</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45962.631465162034</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45962.631465162034</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45962.631465162034</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45962.631465162034</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45962.631465162034</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45962.631465162034</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45962.631465162034</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45962.631465162034</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45962.631465162034</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45962.631465162034</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45962.631465162034</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45962.631465162034</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45962.631465162034</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45962.631465162034</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45962.631465162034</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45962.631465162034</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45962.631465162034</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45962.631465162034</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45962.631465162034</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45962.631465162034</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45962.631465162034</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45962.631465162034</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45962.631465162034</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45962.631465162034</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45962.631465162034</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45962.631465162034</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45962.631465162034</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45962.631465162034</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45962.631465162034</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45962.631465162034</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45962.631465162034</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45962.631465162034</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45962.631465162034</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45962.631465162034</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45962.631465162034</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45962.631465162034</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45962.631465162034</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45962.631465162034</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45962.631465162034</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45962.631465162034</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45962.631465162034</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45962.631465162034</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45962.631465162034</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45962.631465162034</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45962.631465162034</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45962.631465162034</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45962.631465162034</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45962.631465162034</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45962.631465162034</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45962.631465162034</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45962.631465162034</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45962.631465162034</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45962.631465162034</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45962.631465162034</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45962.631465162034</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45962.631465162034</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45962.631465162034</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45962.631465162034</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45962.631465162034</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45962.631465162034</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45962.631465162034</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45962.631465162034</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45962.631465162034</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45962.631465162034</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45962.631465162034</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45962.631465162034</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45962.631465162034</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45962.631465162034</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45962.631465162034</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45962.631465162034</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45962.631465162034</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45962.631465162034</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45962.631465162034</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45962.631465162034</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45962.631465162034</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45962.631465162034</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45962.631465162034</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45962.631465162034</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45962.631465162034</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45962.631465162034</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45962.631465162034</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45962.631465162034</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45962.631465162034</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45962.631465162034</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45962.631465162034</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45962.631465162034</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45962.631465162034</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45962.631465162034</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45962.631465162034</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45962.631465162034</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45962.631465162034</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45962.631465162034</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45962.631465162034</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45962.631465162034</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45962.631465162034</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45962.631465162034</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45962.631465162034</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45962.631465162034</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45962.631465162034</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45962.631465162034</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45962.631465162034</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45962.631465162034</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45962.631465162034</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45962.631465162034</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45962.631465162034</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45962.631465162034</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45962.631465162034</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45962.631465162034</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45962.631465162034</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45962.631465162034</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45962.631465162034</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45962.631465162034</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45962.631465162034</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45962.631465162034</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45962.631465162034</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45962.631465162034</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45962.631465162034</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45962.631465162034</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45962.631465162034</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45962.631465162034</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45962.631465162034</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45962.631465162034</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45962.631465162034</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45962.631465162034</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45962.631465162034</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45962.631465162034</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45962.631465162034</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45962.631465162034</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45962.631465162034</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39113</v>
      </c>
      <c r="B2" s="93" t="str">
        <f>IFERROR(VLOOKUP(D2,DB!A:K,11,0),"")</f>
        <v>R4</v>
      </c>
      <c r="C2" s="96">
        <v>1</v>
      </c>
      <c r="D2" s="93" t="s">
        <v>35092</v>
      </c>
      <c r="E2" s="97" t="s">
        <v>39021</v>
      </c>
      <c r="F2" s="98">
        <v>45703.480717592596</v>
      </c>
      <c r="G2" s="99">
        <f ca="1">IFERROR(NOW()-F2,"")</f>
        <v>259.1507474536993</v>
      </c>
      <c r="H2" s="98">
        <v>45703.474768518521</v>
      </c>
      <c r="I2" s="98" t="str">
        <f>IFERROR(VLOOKUP(D2,DB!A:F,6,0),"")</f>
        <v>SCECO</v>
      </c>
      <c r="J2" s="98" t="str">
        <f>IFERROR(VLOOKUP(D2,DB!A:G,7,0),"")</f>
        <v>Dead</v>
      </c>
      <c r="K2" s="100" t="s">
        <v>39114</v>
      </c>
      <c r="L2" s="93" t="str">
        <f>IFERROR(VLOOKUP(D2,DB!A:I,9,0),"")</f>
        <v>Latis</v>
      </c>
    </row>
    <row r="3" spans="1:16" ht="26.25" customHeight="1">
      <c r="A3" s="168" t="s">
        <v>39115</v>
      </c>
      <c r="B3" s="118" t="str">
        <f>IFERROR(VLOOKUP(D3,DB!A:K,11,0),"")</f>
        <v>R4</v>
      </c>
      <c r="C3" s="119">
        <v>1</v>
      </c>
      <c r="D3" s="93" t="s">
        <v>28974</v>
      </c>
      <c r="E3" s="97" t="s">
        <v>39021</v>
      </c>
      <c r="F3" s="122">
        <v>45960.96875</v>
      </c>
      <c r="G3" s="123">
        <f ca="1">IFERROR(NOW()-F3,"")</f>
        <v>1.6627150462954887</v>
      </c>
      <c r="H3" s="122">
        <v>45960.963101851848</v>
      </c>
      <c r="I3" s="118" t="str">
        <f>IFERROR(VLOOKUP(D3,DB!A:F,6,0),"")</f>
        <v>SCECO</v>
      </c>
      <c r="J3" s="118" t="str">
        <f>IFERROR(VLOOKUP(D3,DB!A:G,7,0),"")</f>
        <v>Weak</v>
      </c>
      <c r="K3" s="124" t="s">
        <v>39116</v>
      </c>
      <c r="L3" s="120" t="str">
        <f>IFERROR(VLOOKUP(D3,DB!A:I,9,0),"")</f>
        <v>Latis</v>
      </c>
    </row>
    <row r="4" spans="1:16" ht="15" customHeight="1">
      <c r="A4" s="118"/>
      <c r="B4" s="118" t="str">
        <f>IFERROR(VLOOKUP(D4,DB!A:K,11,0),"")</f>
        <v/>
      </c>
      <c r="C4" s="119"/>
      <c r="D4" s="120"/>
      <c r="E4" s="97"/>
      <c r="F4" s="122"/>
      <c r="G4" s="123">
        <f ca="1">IFERROR(NOW()-F4,"")</f>
        <v>45962.631465046295</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45962.631465046295</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45962.631465046295</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45962.631465046295</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45962.631465046295</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45962.631465046295</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45962.631465046295</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45962.631465046295</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45962.631465046295</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45962.631465046295</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45962.631465046295</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45962.631465046295</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45962.631465046295</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45962.631465046295</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45962.631465046295</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45962.631465046295</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45962.631465046295</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45962.631465046295</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45962.631465046295</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45962.631465046295</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45962.631465046295</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45962.631465046295</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45962.631465046295</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45962.631465046295</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45962.631465046295</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45962.631465046295</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45962.631465046295</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45962.631465046295</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45962.631465046295</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45962.631465046295</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45962.631465046295</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45962.631465046295</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45962.631465046295</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45962.631465046295</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45962.631465046295</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45962.631465046295</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45962.631465046295</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45962.631465046295</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45962.631465046295</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45962.631465046295</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45962.631465046295</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45962.631465046295</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45962.631465046295</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45962.631465046295</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45962.631465046295</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45962.631465046295</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45962.631465046295</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45962.631465046295</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45962.631465046295</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45962.631465046295</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45962.631465046295</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45962.631465046295</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45962.631465046295</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45962.631465046295</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45962.631465046295</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45962.631465046295</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45962.631465046295</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45962.631465046295</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45962.631465046295</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45962.631465046295</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45962.631465046295</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45962.631465046295</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45962.631465046295</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45962.631465046295</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45962.631465046295</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45962.631465046295</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45962.631465046295</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45962.631465046295</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45962.631465046295</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45962.631465046295</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45962.631465046295</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45962.631465046295</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45962.631465046295</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45962.631465046295</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45962.631465046295</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45962.631465046295</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45962.631465046295</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45962.631465046295</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45962.631465046295</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45962.631465046295</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45962.631465046295</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45962.631465046295</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45962.631465046295</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45962.631465046295</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45962.631465046295</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45962.631465046295</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45962.631465046295</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45962.631465046295</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45962.631465046295</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45962.631465046295</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45962.631465046295</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45962.631465046295</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45962.631465046295</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45962.631465046295</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45962.631465046295</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45962.631465046295</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45962.631465046295</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45962.631465046295</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45962.631465046295</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45962.631465046295</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45962.631465046295</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45962.631465046295</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45962.631465046295</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45962.631465046295</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45962.631465046295</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45962.631465046295</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45962.631465046295</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45962.631465046295</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45962.631465046295</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45962.631465046295</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45962.631465046295</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70.799404861107178</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39104</v>
      </c>
      <c r="F3" s="38">
        <v>45926.188877314817</v>
      </c>
      <c r="G3" s="143">
        <f t="shared" ref="G3" ca="1" si="0">IFERROR(NOW()-F3,"")</f>
        <v>36.442587731478852</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39104</v>
      </c>
      <c r="F4" s="152">
        <v>45948.661111111112</v>
      </c>
      <c r="G4" s="153">
        <f ca="1">IFERROR(NOW()-F4,"")</f>
        <v>13.970353935183084</v>
      </c>
      <c r="H4" s="152">
        <v>45948.661111111112</v>
      </c>
      <c r="I4" s="151" t="str">
        <f>IFERROR(VLOOKUP(D4,DB!A:F,6,0),"")</f>
        <v>SCECO</v>
      </c>
      <c r="J4" s="151" t="str">
        <f>IFERROR(VLOOKUP(D4,DB!A:G,7,0),"")</f>
        <v>Dead</v>
      </c>
      <c r="K4" s="151" t="s">
        <v>39122</v>
      </c>
      <c r="L4" s="151" t="str">
        <f>IFERROR(VLOOKUP(D4,DB!A:I,9,0),"")</f>
        <v>Latis</v>
      </c>
    </row>
    <row r="5" spans="1:13" ht="15">
      <c r="A5" s="151"/>
      <c r="B5" s="151" t="str">
        <f>IFERROR(VLOOKUP(D5,DB!A:K,11,0),"")</f>
        <v/>
      </c>
      <c r="C5" s="151"/>
      <c r="D5" s="151"/>
      <c r="E5" s="151"/>
      <c r="F5" s="152"/>
      <c r="G5" s="153">
        <f ca="1">IFERROR(NOW()-F5,"")</f>
        <v>45962.631465046295</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45962.631465046295</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45962.631465046295</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45962.631465046295</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45962.631465046295</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45962.631465046295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45962.631465046295</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45962.631465046295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45962.631465046295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45962.631465046295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45962.631465046295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45962.631465046295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45962.631465046295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45962.631465046295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45962.631465046295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45962.631465046295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45962.631465046295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45962.631465046295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45962.631465046295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45962.631465046295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45962.631465046295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45962.631465046295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45962.631465046295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45962.631465046295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45962.631465046295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45962.631465046295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45962.631465046295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45962.631465046295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45962.631465046295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45962.631465046295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45962.631465046295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45962.631465046295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45962.631465046295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45962.631465046295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45962.631465046295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45962.631465046295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45962.631465046295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45962.631465046295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45962.631465046295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45962.631465046295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45962.631465046295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45962.631465046295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45962.631465046295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45962.631465046295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45962.631465046295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45962.631465046295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45962.631465046295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45962.631465046295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45962.631465046295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45962.631465046295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45962.631465046295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45962.631465046295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45962.631465046295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45962.631465046295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45962.631465046295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45962.631465046295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45962.631465046295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45962.631465046295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45962.631465046295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45962.631465046295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45962.631465046295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45962.631465046295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45962.631465046295</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45962.631465046295</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45962.631465046295</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45962.631465046295</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45962.631465046295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45962.631465046295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45962.631465046295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45962.631465046295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45962.631465046295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45962.631465046295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45962.631465046295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45962.631465046295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45962.631465046295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45962.631465046295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45962.631465046295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45962.631465046295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45962.631465046295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45962.631465046295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45962.631465046295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45962.631465046295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45962.631465046295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45962.631465046295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45962.631465046295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45962.631465046295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45962.631465046295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45962.631465046295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45962.631465046295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45962.631465046295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45962.631465046295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45962.631465046295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45962.631465046295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45962.631465046295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45962.631465046295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45962.631465046295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45962.631465046295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45962.631465046295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45962.631465046295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45962.631465046295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45962.631465046295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45962.631465046295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45962.631465046295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45962.631465046295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45962.631465046295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45962.631465046295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45962.631465046295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45962.631465046295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45962.631465046295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45962.631465046295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45962.631465046295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45962.631465046295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45962.631465046295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45962.631465046295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45962.631465046295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45962.631465046295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45962.631465046295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45962.631465046295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45962.631465046295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45962.631465046295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45962.631465046295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45962.631465046295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45962.631465046295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45962.631465046295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45962.631465046295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45962.631465046295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45962.631465046295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45962.631465046295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45962.631465046295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45962.631465046295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45962.631465046295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45962.631465046295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45962.631465046295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45962.631465046295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45962.631465046295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45962.631465046295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45962.631465046295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45962.631465046295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45962.631465046295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45962.631465046295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45962.631465046295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45962.631465046295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45962.631465046295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45962.631465046295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45962.631465046295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45962.631465046295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45962.631465046295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45962.631465046295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45962.631465046295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45962.631465046295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45962.631465046295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45962.631465046295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45962.631465046295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45962.631465046295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45962.631465046295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45962.631465046295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45962.631465046295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45962.631465046295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45962.631465046295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45962.631465046295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45962.631465046295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45962.631465046295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45962.631465046295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45962.631465046295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45962.631465046295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45962.631465046295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45962.631465046295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45962.631465046295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45962.631465046295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45962.631465046295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45962.631465046295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45962.631465046295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45962.631465046295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45962.631465046295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45962.631465046295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45962.631465046295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45962.631465046295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45962.631465046295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45962.631465046295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45962.631465046295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45962.631465046295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45962.631465046295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45962.631465046295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45962.631465046295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45962.631465046295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45962.631465046295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45962.631465046295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45962.631465046295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45962.631465046295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45962.631465046295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45962.631465046295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45962.631465046295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45962.631465046295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45962.631465046295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45962.631465046295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45962.631465046295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45962.631465046295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45962.631465046295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45962.631465046295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45962.631465046295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45962.631465046295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45962.631465046295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45962.631465046295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45962.631465046295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45962.631465046295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45962.631465046295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45962.631465046295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45962.631465046295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45962.631465046295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45962.631465046295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45962.631465046295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45962.631465046295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45962.631465046295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45962.631465046295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45962.631465046295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45962.631465046295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45962.631465046295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45962.631465046295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45962.631465046295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45962.631465046295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45962.631465046295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45962.631465046295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45962.631465046295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45962.631465046295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45962.631465046295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45962.631465046295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45962.631465046295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45962.631465046295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45962.631465046295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45962.631465046295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45962.631465046295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45962.631465046295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45962.631465046295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45962.631465046295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45962.631465046295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45962.631465046295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45962.631465046295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45962.631465046295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45962.631465046295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45962.631465046295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45962.631465046295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45962.631465046295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45962.631465046295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45962.631465046295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45962.631465046295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45962.631465046295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45962.631465046295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45962.631465046295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45962.631465046295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45962.631465046295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45962.631465046295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45962.631465046295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45962.631465046295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45962.631465046295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45962.631465046295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45962.631465046295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45962.631465046295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45962.631465046295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45962.631465046295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45962.631465046295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45962.631465046295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45962.631465046295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45962.631465046295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45962.631465046295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45962.631465046295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45962.631465046295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45962.631465046295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45962.631465046295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45962.631465046295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45962.631465046295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45962.631465046295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45962.631465046295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45962.631465046295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45962.631465046295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45962.631465046295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45962.631465046295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45962.631465046295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45962.631465046295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45962.631465046295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45962.631465046295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45962.631465046295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45962.631465046295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45962.631465046295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45962.631465046295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45962.631465046295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45962.631465046295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45962.631465046295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45962.631465046295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45962.631465046295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45962.631465046295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45962.631465046295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45962.631465046295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45962.631465046295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45962.631465046295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45962.631465046295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45962.631465046295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45962.631465046295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45962.631465046295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45962.631465046295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45962.631465046295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45962.631465046295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45962.631465046295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45962.631465046295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45962.631465046295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45962.631465046295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45962.631465046295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45962.631465046295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45962.631465046295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45962.631465046295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45962.631465046295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45962.631465046295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45962.631465046295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45962.631465046295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45962.631465046295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45962.631465046295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45962.631465046295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45962.631465046295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45962.631465046295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45962.631465046295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45962.631465046295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45962.631465046295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45962.631465046295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45962.631465046295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45962.631465046295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45962.631465046295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45962.631465046295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45962.631465046295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45962.631465046295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45962.631465046295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45962.631465046295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45962.631465046295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45962.631465046295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45962.631465046295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45962.631465046295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45962.631465046295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45962.631465046295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45962.631465046295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45962.631465046295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45962.631465046295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45962.631465046295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45962.631465046295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45962.631465046295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45962.631465046295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45962.631465046295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45962.631465046295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45962.631465046295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45962.631465046295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45962.631465046295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45962.631465046295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45962.631465046295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45962.631465046295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45962.631465046295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45962.631465046295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45962.631465046295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45962.631465046295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45962.631465046295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45962.631465046295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45962.631465046295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45962.631465046295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45962.631465046295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45962.631465046295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45962.631465046295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45962.631465046295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45962.631465046295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45962.631465046295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45962.631465046295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45962.631465046295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45962.631465046295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45962.631465046295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45962.631465046295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45962.631465046295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45962.631465046295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45962.631465046295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45962.631465046295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45962.631465046295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45962.631465046295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45962.631465046295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45962.631465046295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45962.631465046295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45962.631465046295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45962.631465046295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45962.631465046295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45962.631465046295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45962.631465046295</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abSelected="1" workbookViewId="0">
      <selection activeCell="I6" sqref="I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1</v>
      </c>
      <c r="D2" s="102" t="s">
        <v>38539</v>
      </c>
      <c r="E2" s="105" t="s">
        <v>39021</v>
      </c>
      <c r="F2" s="106"/>
      <c r="G2" s="76">
        <f ca="1">IFERROR(NOW()-F2,"-")</f>
        <v>45962.631465046295</v>
      </c>
      <c r="H2" s="106">
        <v>45962.544999999998</v>
      </c>
      <c r="I2" s="102" t="str">
        <f>IFERROR(VLOOKUP(D2,DB!A:F,6,0),"")</f>
        <v>Generator-SG</v>
      </c>
      <c r="J2" s="101" t="str">
        <f>IFERROR(VLOOKUP(D2,DB!A:G,7,0),"")</f>
        <v>Vandalized</v>
      </c>
      <c r="K2" s="107" t="s">
        <v>39124</v>
      </c>
      <c r="L2" s="108" t="str">
        <f>IFERROR(VLOOKUP(D2,DB!A:I,9,0),"")</f>
        <v>Latis</v>
      </c>
    </row>
    <row r="3" spans="1:16383" ht="31.5" customHeight="1">
      <c r="A3" s="103" t="s">
        <v>39125</v>
      </c>
      <c r="B3" s="102" t="str">
        <f>IFERROR(VLOOKUP(D3,DB!A:K,11,0),"")</f>
        <v>R6</v>
      </c>
      <c r="C3" s="104">
        <v>1</v>
      </c>
      <c r="D3" s="102" t="s">
        <v>29382</v>
      </c>
      <c r="E3" s="105" t="s">
        <v>39021</v>
      </c>
      <c r="F3" s="106">
        <v>45962.580717592595</v>
      </c>
      <c r="G3" s="76">
        <f ca="1">IFERROR(NOW()-F3,"-")</f>
        <v>5.0747453700751066E-2</v>
      </c>
      <c r="H3" s="106">
        <v>45962.574988425928</v>
      </c>
      <c r="I3" s="102" t="str">
        <f>IFERROR(VLOOKUP(D3,DB!A:F,6,0),"")</f>
        <v>SCECO</v>
      </c>
      <c r="J3" s="101" t="str">
        <f>IFERROR(VLOOKUP(D3,DB!A:G,7,0),"")</f>
        <v>Dead</v>
      </c>
      <c r="K3" s="107" t="s">
        <v>39126</v>
      </c>
      <c r="L3" s="108" t="str">
        <f>IFERROR(VLOOKUP(D3,DB!A:I,9,0),"")</f>
        <v>Latis</v>
      </c>
    </row>
    <row r="4" spans="1:16383" ht="31.5" customHeight="1">
      <c r="A4" s="103"/>
      <c r="B4" s="102" t="str">
        <f>IFERROR(VLOOKUP(D4,DB!A:K,11,0),"")</f>
        <v>R6</v>
      </c>
      <c r="C4" s="104">
        <v>1</v>
      </c>
      <c r="D4" s="102" t="s">
        <v>38129</v>
      </c>
      <c r="E4" s="105"/>
      <c r="F4" s="106"/>
      <c r="G4" s="76">
        <f ca="1">IFERROR(NOW()-F4,"-")</f>
        <v>45962.631465046295</v>
      </c>
      <c r="H4" s="106">
        <v>45962.596724537034</v>
      </c>
      <c r="I4" s="102" t="str">
        <f>IFERROR(VLOOKUP(D4,DB!A:F,6,0),"")</f>
        <v>SCECO</v>
      </c>
      <c r="J4" s="101" t="str">
        <f>IFERROR(VLOOKUP(D4,DB!A:G,7,0),"")</f>
        <v>No BB Shifted</v>
      </c>
      <c r="K4" s="107" t="s">
        <v>39127</v>
      </c>
      <c r="L4" s="108" t="str">
        <f>IFERROR(VLOOKUP(D4,DB!A:I,9,0),"")</f>
        <v>Latis</v>
      </c>
    </row>
    <row r="5" spans="1:16383" ht="31.5" customHeight="1">
      <c r="A5" s="103"/>
      <c r="B5" s="102" t="str">
        <f>IFERROR(VLOOKUP(D5,DB!A:K,11,0),"")</f>
        <v>R6</v>
      </c>
      <c r="C5" s="104">
        <v>2</v>
      </c>
      <c r="D5" s="102" t="s">
        <v>28345</v>
      </c>
      <c r="E5" s="105"/>
      <c r="F5" s="106"/>
      <c r="G5" s="76">
        <f ca="1">IFERROR(NOW()-F5,"-")</f>
        <v>45962.631465046295</v>
      </c>
      <c r="H5" s="106">
        <v>45962.614745370367</v>
      </c>
      <c r="I5" s="102" t="str">
        <f>IFERROR(VLOOKUP(D5,DB!A:F,6,0),"")</f>
        <v>SCECO</v>
      </c>
      <c r="J5" s="101" t="str">
        <f>IFERROR(VLOOKUP(D5,DB!A:G,7,0),"")</f>
        <v>Dead</v>
      </c>
      <c r="K5" s="107"/>
      <c r="L5" s="108" t="str">
        <f>IFERROR(VLOOKUP(D5,DB!A:I,9,0),"")</f>
        <v>Latis</v>
      </c>
    </row>
    <row r="6" spans="1:16383" ht="31.5" customHeight="1">
      <c r="A6" s="103"/>
      <c r="B6" s="102" t="str">
        <f>IFERROR(VLOOKUP(D6,DB!A:K,11,0),"")</f>
        <v/>
      </c>
      <c r="C6" s="104"/>
      <c r="D6" s="102"/>
      <c r="E6" s="105"/>
      <c r="F6" s="106"/>
      <c r="G6" s="76">
        <f ca="1">IFERROR(NOW()-F6,"-")</f>
        <v>45962.631465046295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69"/>
      <c r="E7" s="105"/>
      <c r="F7" s="106"/>
      <c r="G7" s="76">
        <f ca="1">IFERROR(NOW()-F7,"-")</f>
        <v>45962.631465046295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45962.631465046295</v>
      </c>
      <c r="H8" s="106"/>
      <c r="I8" s="102" t="str">
        <f>IFERROR(VLOOKUP(D8,DB!A:F,6,0),"")</f>
        <v/>
      </c>
      <c r="J8" s="101" t="str">
        <f>IFERROR(VLOOKUP(D8,DB!A:G,7,0),"")</f>
        <v/>
      </c>
      <c r="K8" s="107"/>
      <c r="L8" s="108" t="str">
        <f>IFERROR(VLOOKUP(D8,DB!A:I,9,0),"")</f>
        <v/>
      </c>
    </row>
    <row r="9" spans="1:16383" ht="31.5" customHeight="1">
      <c r="A9" s="103"/>
      <c r="B9" s="102" t="str">
        <f>IFERROR(VLOOKUP(D9,DB!A:K,11,0),"")</f>
        <v/>
      </c>
      <c r="C9" s="104"/>
      <c r="D9"/>
      <c r="E9" s="105"/>
      <c r="F9" s="106"/>
      <c r="G9" s="76">
        <f ca="1">IFERROR(NOW()-F9,"-")</f>
        <v>45962.631465046295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45962.631465046295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45962.631465046295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45962.631465046295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45962.631465046295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45962.631465046295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45962.631465046295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45962.631465046295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45962.631465046295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45962.631465046295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45962.631465046295</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45962.631465046295</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45962.631465046295</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45962.631465046295</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45962.631465046295</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45962.631465046295</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45962.631465046295</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2025-11-01T12:09:20Z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