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53" documentId="120_S{2AC9BD13-BADA-5192-A53E-5A8FF88502F6}" xr6:coauthVersionLast="47" xr6:coauthVersionMax="47" xr10:uidLastSave="{BFD46B87-299A-4E87-B5CC-153BE7A6D5B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B6" i="2"/>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L5" i="4"/>
  <c r="G6" i="4"/>
  <c r="I6" i="4"/>
  <c r="J6" i="4"/>
  <c r="L6" i="4"/>
  <c r="G7" i="4"/>
  <c r="I7" i="4"/>
  <c r="J7" i="4"/>
  <c r="L7"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<sst xmlns="http://schemas.openxmlformats.org/spreadsheetml/2006/main" count="180281" uniqueCount="39127">
  <si>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</si>
  <si>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</si>
  <si>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</si>
  <si>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</si>
  <si>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</si>
  <si>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</si>
  <si>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</si>
  <si>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</si>
  <si>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</si>
  <si>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</si>
  <si>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</si>
  <si>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</si>
  <si>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</si>
  <si>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</si>
  <si>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</si>
  <si>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</si>
  <si>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</si>
  <si>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</si>
  <si>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</si>
  <si>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</si>
  <si>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</si>
  <si>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</si>
  <si>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</si>
  <si>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</si>
  <si>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</si>
  <si>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</si>
  <si>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</si>
  <si>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</si>
  <si>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</si>
  <si>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</si>
  <si>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</si>
  <si>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</si>
  <si>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</si>
  <si>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</si>
  <si>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</si>
  <si>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</si>
  <si>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</si>
  <si>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</si>
  <si>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</si>
  <si>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</si>
  <si>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</si>
  <si>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</si>
  <si>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</si>
  <si>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</si>
  <si>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</si>
  <si>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</si>
  <si>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</si>
  <si>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</si>
  <si>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</si>
  <si>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</si>
  <si>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</si>
  <si>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</si>
  <si>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</si>
  <si>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</si>
  <si>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</si>
  <si>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</si>
  <si>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</si>
  <si>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</si>
  <si>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</si>
  <si>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</si>
  <si>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</si>
  <si>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</si>
  <si>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</si>
  <si>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</si>
  <si>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</si>
  <si>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</si>
  <si>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</si>
  <si>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</si>
  <si>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</si>
  <si>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</si>
  <si>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</si>
  <si>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</si>
  <si>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</si>
  <si>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</si>
  <si>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</si>
  <si>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</si>
  <si>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</si>
  <si>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</si>
  <si>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</si>
  <si>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</si>
  <si>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</si>
  <si>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</si>
  <si>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</si>
  <si>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</si>
  <si>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</si>
  <si>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</si>
  <si>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</si>
  <si>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</si>
  <si>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</si>
  <si>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</si>
  <si>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</si>
  <si>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</si>
  <si>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</si>
  <si>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</si>
  <si>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</si>
  <si>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</si>
  <si>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</si>
  <si>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</si>
  <si>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</si>
  <si>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</si>
  <si>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</si>
  <si>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</si>
  <si>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</si>
  <si>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</si>
  <si>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</si>
  <si>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</si>
  <si>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</si>
  <si>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</si>
  <si>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</si>
  <si>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</si>
  <si>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</si>
  <si>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</si>
  <si>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</si>
  <si>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</si>
  <si>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</si>
  <si>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</si>
  <si>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</si>
  <si>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</si>
  <si>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</si>
  <si>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</si>
  <si>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</si>
  <si>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</si>
  <si>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</si>
  <si>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</si>
  <si>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</si>
  <si>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</si>
  <si>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</si>
  <si>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</si>
  <si>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</si>
  <si>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</si>
  <si>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</si>
  <si>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</si>
  <si>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</si>
  <si>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</si>
  <si>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</si>
  <si>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</si>
  <si>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</si>
  <si>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</si>
  <si>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</si>
  <si>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</si>
  <si>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</si>
  <si>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</si>
  <si>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</si>
  <si>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</si>
  <si>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</si>
  <si>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</si>
  <si>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</si>
  <si>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</si>
  <si>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</si>
  <si>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</si>
  <si>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</si>
  <si>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</si>
  <si>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</si>
  <si>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</si>
  <si>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</si>
  <si>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</si>
  <si>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</si>
  <si>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</si>
  <si>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</si>
  <si>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</si>
  <si>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</si>
  <si>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</si>
  <si>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</si>
  <si>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</si>
  <si>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</si>
  <si>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</si>
  <si>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</si>
  <si>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</si>
  <si>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</si>
  <si>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</si>
  <si>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</si>
  <si>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</si>
  <si>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</si>
  <si>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</si>
  <si>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</si>
  <si>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</si>
  <si>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</si>
  <si>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</si>
  <si>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</si>
  <si>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</si>
  <si>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</si>
  <si>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</si>
  <si>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</si>
  <si>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</si>
  <si>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</si>
  <si>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</si>
  <si>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</si>
  <si>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</si>
  <si>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</si>
  <si>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</si>
  <si>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</si>
  <si>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</si>
  <si>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</si>
  <si>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</si>
  <si>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</si>
  <si>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</si>
  <si>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</si>
  <si>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</si>
  <si>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</si>
  <si>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</si>
  <si>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</si>
  <si>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</si>
  <si>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</si>
  <si>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</si>
  <si>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</si>
  <si>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</si>
  <si>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</si>
  <si>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</si>
  <si>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</si>
  <si>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</si>
  <si>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</si>
  <si>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</si>
  <si>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</si>
  <si>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</si>
  <si>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</si>
  <si>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</si>
  <si>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</si>
  <si>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</si>
  <si>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</si>
  <si>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</si>
  <si>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</si>
  <si>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</si>
  <si>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</si>
  <si>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</si>
  <si>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</si>
  <si>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</si>
  <si>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</si>
  <si>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</si>
  <si>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</si>
  <si>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</si>
  <si>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</si>
  <si>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</si>
  <si>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</si>
  <si>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</si>
  <si>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</si>
  <si>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</si>
  <si>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</si>
  <si>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</si>
  <si>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</si>
  <si>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</si>
  <si>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</si>
  <si>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</si>
  <si>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</si>
  <si>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</si>
  <si>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</si>
  <si>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</si>
  <si>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</si>
  <si>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</si>
  <si>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</si>
  <si>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</si>
  <si>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</si>
  <si>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</si>
  <si>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</si>
  <si>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</si>
  <si>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</si>
  <si>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</si>
  <si>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</si>
  <si>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</si>
  <si>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</si>
  <si>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</si>
  <si>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</si>
  <si>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</si>
  <si>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</si>
  <si>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</si>
  <si>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</si>
  <si>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</si>
  <si>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</si>
  <si>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</si>
  <si>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</si>
  <si>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</si>
  <si>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</si>
  <si>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</si>
  <si>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</si>
  <si>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</si>
  <si>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</si>
  <si>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</si>
  <si>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</si>
  <si>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</si>
  <si>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</si>
  <si>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</si>
  <si>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</si>
  <si>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</si>
  <si>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</si>
  <si>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</si>
  <si>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</si>
  <si>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</si>
  <si>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</si>
  <si>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</si>
  <si>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</si>
  <si>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</si>
  <si>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</si>
  <si>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</si>
  <si>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</si>
  <si>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</si>
  <si>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</si>
  <si>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</si>
  <si>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</si>
  <si>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</si>
  <si>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</si>
  <si>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</si>
  <si>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</si>
  <si>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</si>
  <si>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</si>
  <si>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</si>
  <si>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</si>
  <si>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</si>
  <si>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</si>
  <si>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</si>
  <si>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</si>
  <si>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</si>
  <si>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</si>
  <si>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</si>
  <si>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</si>
  <si>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</si>
  <si>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</si>
  <si>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</si>
  <si>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</si>
  <si>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</si>
  <si>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</si>
  <si>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</si>
  <si>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</si>
  <si>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</si>
  <si>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</si>
  <si>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</si>
  <si>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</si>
  <si>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</si>
  <si>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</si>
  <si>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</si>
  <si>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</si>
  <si>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</si>
  <si>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</si>
  <si>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</si>
  <si>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</si>
  <si>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</si>
  <si>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</si>
  <si>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</si>
  <si>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</si>
  <si>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</si>
  <si>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</si>
  <si>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</si>
  <si>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</si>
  <si>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</si>
  <si>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</si>
  <si>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</si>
  <si>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</si>
  <si>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</si>
  <si>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</si>
  <si>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</si>
  <si>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</si>
  <si>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</si>
  <si>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</si>
  <si>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</si>
  <si>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</si>
  <si>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</si>
  <si>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</si>
  <si>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</si>
  <si>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</si>
  <si>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</si>
  <si>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</si>
  <si>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</si>
  <si>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</si>
  <si>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</si>
  <si>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</si>
  <si>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</si>
  <si>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</si>
  <si>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</si>
  <si>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</si>
  <si>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</si>
  <si>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</si>
  <si>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</si>
  <si>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</si>
  <si>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</si>
  <si>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</si>
  <si>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</si>
  <si>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</si>
  <si>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</si>
  <si>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</si>
  <si>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</si>
  <si>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</si>
  <si>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</si>
  <si>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</si>
  <si>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</si>
  <si>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</si>
  <si>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</si>
  <si>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</si>
  <si>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</si>
  <si>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</si>
  <si>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</si>
  <si>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</si>
  <si>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</si>
  <si>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</si>
  <si>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</si>
  <si>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</si>
  <si>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</si>
  <si>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</si>
  <si>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</si>
  <si>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</si>
  <si>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</si>
  <si>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</si>
  <si>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</si>
  <si>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</si>
  <si>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</si>
  <si>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</si>
  <si>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</si>
  <si>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</si>
  <si>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</si>
  <si>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</si>
  <si>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</si>
  <si>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</si>
  <si>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</si>
  <si>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</si>
  <si>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</si>
  <si>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</si>
  <si>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</si>
  <si>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</si>
  <si>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</si>
  <si>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</si>
  <si>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</si>
  <si>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</si>
  <si>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</si>
  <si>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</si>
  <si>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</si>
  <si>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</si>
  <si>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</si>
  <si>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</si>
  <si>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</si>
  <si>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</si>
  <si>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</si>
  <si>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</si>
  <si>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</si>
  <si>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</si>
  <si>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</si>
  <si>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</si>
  <si>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</si>
  <si>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</si>
  <si>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</si>
  <si>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</si>
  <si>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</si>
  <si>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</si>
  <si>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</si>
  <si>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</si>
  <si>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</si>
  <si>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</si>
  <si>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</si>
  <si>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</si>
  <si>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</si>
  <si>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</si>
  <si>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</si>
  <si>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</si>
  <si>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</si>
  <si>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</si>
  <si>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</si>
  <si>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</si>
  <si>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</si>
  <si>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</si>
  <si>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</si>
  <si>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</si>
  <si>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</si>
  <si>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</si>
  <si>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</si>
  <si>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</si>
  <si>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</si>
  <si>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</si>
  <si>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</si>
  <si>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</si>
  <si>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</si>
  <si>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</si>
  <si>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</si>
  <si>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</si>
  <si>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</si>
  <si>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</si>
  <si>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</si>
  <si>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</si>
  <si>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</si>
  <si>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</si>
  <si>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</si>
  <si>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</si>
  <si>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</si>
  <si>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</si>
  <si>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</si>
  <si>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</si>
  <si>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</si>
  <si>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</si>
  <si>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</si>
  <si>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</si>
  <si>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</si>
  <si>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</si>
  <si>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</si>
  <si>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</si>
  <si>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</si>
  <si>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</si>
  <si>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</si>
  <si>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</si>
  <si>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</si>
  <si>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</si>
  <si>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</si>
  <si>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</si>
  <si>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</si>
  <si>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</si>
  <si>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</si>
  <si>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</si>
  <si>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</si>
  <si>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</si>
  <si>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</si>
  <si>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</si>
  <si>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</si>
  <si>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</si>
  <si>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</si>
  <si>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</si>
  <si>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</si>
  <si>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</si>
  <si>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</si>
  <si>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</si>
  <si>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</si>
  <si>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</si>
  <si>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</si>
  <si>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</si>
  <si>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</si>
  <si>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</si>
  <si>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</si>
  <si>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</si>
  <si>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</si>
  <si>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</si>
  <si>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</si>
  <si>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</si>
  <si>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</si>
  <si>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</si>
  <si>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</si>
  <si>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</si>
  <si>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</si>
  <si>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</si>
  <si>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</si>
  <si>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</si>
  <si>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</si>
  <si>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</si>
  <si>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</si>
  <si>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</si>
  <si>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</si>
  <si>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</si>
  <si>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</si>
  <si>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</si>
  <si>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</si>
  <si>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</si>
  <si>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</si>
  <si>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</si>
  <si>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</si>
  <si>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</si>
  <si>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</si>
  <si>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</si>
  <si>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</si>
  <si>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</si>
  <si>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</si>
  <si>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</si>
  <si>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</si>
  <si>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</si>
  <si>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</si>
  <si>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</si>
  <si>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</si>
  <si>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</si>
  <si>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</si>
  <si>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</si>
  <si>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</si>
  <si>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</si>
  <si>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</si>
  <si>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</si>
  <si>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</si>
  <si>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</si>
  <si>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</si>
  <si>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</si>
  <si>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</si>
  <si>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</si>
  <si>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</si>
  <si>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</si>
  <si>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</si>
  <si>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</si>
  <si>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</si>
  <si>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</si>
  <si>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</si>
  <si>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</si>
  <si>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</si>
  <si>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</si>
  <si>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</si>
  <si>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</si>
  <si>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</si>
  <si>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</si>
  <si>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</si>
  <si>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</si>
  <si>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</si>
  <si>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</si>
  <si>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</si>
  <si>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</si>
  <si>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</si>
  <si>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</si>
  <si>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</si>
  <si>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</si>
  <si>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</si>
  <si>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</si>
  <si>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</si>
  <si>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</si>
  <si>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</si>
  <si>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</si>
  <si>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</si>
  <si>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</si>
  <si>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</si>
  <si>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</si>
  <si>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</si>
  <si>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</si>
  <si>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</si>
  <si>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</si>
  <si>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</si>
  <si>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</si>
  <si>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</si>
  <si>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</si>
  <si>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</si>
  <si>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</si>
  <si>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</si>
  <si>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</si>
  <si>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</si>
  <si>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</si>
  <si>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</si>
  <si>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</si>
  <si>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</si>
  <si>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</si>
  <si>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</si>
  <si>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</si>
  <si>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</si>
  <si>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</si>
  <si>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</si>
  <si>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</si>
  <si>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</si>
  <si>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</si>
  <si>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</si>
  <si>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</si>
  <si>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</si>
  <si>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</si>
  <si>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</si>
  <si>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</si>
  <si>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</si>
  <si>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</si>
  <si>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</si>
  <si>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</si>
  <si>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</si>
  <si>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</si>
  <si>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</si>
  <si>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</si>
  <si>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</si>
  <si>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</si>
  <si>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</si>
  <si>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</si>
  <si>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</si>
  <si>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</si>
  <si>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</si>
  <si>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</si>
  <si>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</si>
  <si>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</si>
  <si>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</si>
  <si>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</si>
  <si>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</si>
  <si>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</si>
  <si>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</si>
  <si>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</si>
  <si>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</si>
  <si>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</si>
  <si>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</si>
  <si>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</si>
  <si>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</si>
  <si>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</si>
  <si>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</si>
  <si>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</si>
  <si>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</si>
  <si>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</si>
  <si>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</si>
  <si>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</si>
  <si>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</si>
  <si>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</si>
  <si>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</si>
  <si>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</si>
  <si>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</si>
  <si>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</si>
  <si>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</si>
  <si>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</si>
  <si>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</si>
  <si>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</si>
  <si>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</si>
  <si>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</si>
  <si>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</si>
  <si>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</si>
  <si>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</si>
  <si>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</si>
  <si>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</si>
  <si>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</si>
  <si>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</si>
  <si>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</si>
  <si>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</si>
  <si>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</si>
  <si>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</si>
  <si>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</si>
  <si>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</si>
  <si>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</si>
  <si>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</si>
  <si>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</si>
  <si>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</si>
  <si>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</si>
  <si>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</si>
  <si>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</si>
  <si>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</si>
  <si>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</si>
  <si>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</si>
  <si>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</si>
  <si>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</si>
  <si>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</si>
  <si>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</si>
  <si>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</si>
  <si>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</si>
  <si>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</si>
  <si>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</si>
  <si>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</si>
  <si>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</si>
  <si>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</si>
  <si>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</si>
  <si>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</si>
  <si>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</si>
  <si>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</si>
  <si>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</si>
  <si>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</si>
  <si>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</si>
  <si>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</si>
  <si>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</si>
  <si>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</si>
  <si>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</si>
  <si>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</si>
  <si>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</si>
  <si>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</si>
  <si>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</si>
  <si>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</si>
  <si>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</si>
  <si>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</si>
  <si>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</si>
  <si>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</si>
  <si>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</si>
  <si>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</si>
  <si>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</si>
  <si>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</si>
  <si>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</si>
  <si>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</si>
  <si>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</si>
  <si>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</si>
  <si>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</si>
  <si>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</si>
  <si>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</si>
  <si>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</si>
  <si>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</si>
  <si>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</si>
  <si>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</si>
  <si>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</si>
  <si>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</si>
  <si>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</si>
  <si>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</si>
  <si>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</si>
  <si>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</si>
  <si>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</si>
  <si>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</si>
  <si>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</si>
  <si>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</si>
  <si>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</si>
  <si>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</si>
  <si>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</si>
  <si>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</si>
  <si>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</si>
  <si>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</si>
  <si>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</si>
  <si>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</si>
  <si>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</si>
  <si>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</si>
  <si>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</si>
  <si>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</si>
  <si>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</si>
  <si>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</si>
  <si>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</si>
  <si>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</si>
  <si>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</si>
  <si>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</si>
  <si>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</si>
  <si>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</si>
  <si>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</si>
  <si>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</si>
  <si>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</si>
  <si>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</si>
  <si>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</si>
  <si>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</si>
  <si>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</si>
  <si>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</si>
  <si>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</si>
  <si>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</si>
  <si>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</si>
  <si>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</si>
  <si>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</si>
  <si>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</si>
  <si>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</si>
  <si>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</si>
  <si>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</si>
  <si>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</si>
  <si>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</si>
  <si>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</si>
  <si>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</si>
  <si>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</si>
  <si>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</si>
  <si>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</si>
  <si>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</si>
  <si>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</si>
  <si>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</si>
  <si>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</si>
  <si>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</si>
  <si>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</si>
  <si>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</si>
  <si>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</si>
  <si>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</si>
  <si>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</si>
  <si>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</si>
  <si>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</si>
  <si>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</si>
  <si>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</si>
  <si>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</si>
  <si>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</si>
  <si>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</si>
  <si>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</si>
  <si>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</si>
  <si>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</si>
  <si>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</si>
  <si>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</si>
  <si>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</si>
  <si>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</si>
  <si>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</si>
  <si>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</si>
  <si>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</si>
  <si>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</si>
  <si>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</si>
  <si>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</si>
  <si>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</si>
  <si>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</si>
  <si>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</si>
  <si>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</si>
  <si>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</si>
  <si>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</si>
  <si>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</si>
  <si>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</si>
  <si>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</si>
  <si>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</si>
  <si>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</si>
  <si>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</si>
  <si>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</si>
  <si>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</si>
  <si>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</si>
  <si>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</si>
  <si>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</si>
  <si>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</si>
  <si>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</si>
  <si>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</si>
  <si>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</si>
  <si>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</si>
  <si>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</si>
  <si>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</si>
  <si>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</si>
  <si>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</si>
  <si>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</si>
  <si>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</si>
  <si>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</si>
  <si>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</si>
  <si>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</si>
  <si>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</si>
  <si>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</si>
  <si>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</si>
  <si>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</si>
  <si>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</si>
  <si>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</si>
  <si>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</si>
  <si>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</si>
  <si>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</si>
  <si>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</si>
  <si>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</si>
  <si>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</si>
  <si>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</si>
  <si>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</si>
  <si>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</si>
  <si>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</si>
  <si>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</si>
  <si>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</si>
  <si>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</si>
  <si>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</si>
  <si>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</si>
  <si>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</si>
  <si>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</si>
  <si>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</si>
  <si>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</si>
  <si>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</si>
  <si>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</si>
  <si>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</si>
  <si>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</si>
  <si>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</si>
  <si>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</si>
  <si>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</si>
  <si>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</si>
  <si>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</si>
  <si>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</si>
  <si>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</si>
  <si>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</si>
  <si>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</si>
  <si>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</si>
  <si>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</si>
  <si>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</si>
  <si>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</si>
  <si>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</si>
  <si>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</si>
  <si>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</si>
  <si>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</si>
  <si>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</si>
  <si>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</si>
  <si>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</si>
  <si>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</si>
  <si>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</si>
  <si>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</si>
  <si>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</si>
  <si>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</si>
  <si>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</si>
  <si>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</si>
  <si>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</si>
  <si>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</si>
  <si>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</si>
  <si>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</si>
  <si>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</si>
  <si>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</si>
  <si>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</si>
  <si>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</si>
  <si>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</si>
  <si>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</si>
  <si>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</si>
  <si>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</si>
  <si>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</si>
  <si>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</si>
  <si>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</si>
  <si>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</si>
  <si>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</si>
  <si>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</si>
  <si>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</si>
  <si>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</si>
  <si>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</si>
  <si>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</si>
  <si>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</si>
  <si>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</si>
  <si>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</si>
  <si>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</si>
  <si>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</si>
  <si>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</si>
  <si>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</si>
  <si>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</si>
  <si>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</si>
  <si>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</si>
  <si>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</si>
  <si>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</si>
  <si>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</si>
  <si>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</si>
  <si>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</si>
  <si>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</si>
  <si>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</si>
  <si>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</si>
  <si>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</si>
  <si>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</si>
  <si>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</si>
  <si>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</si>
  <si>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</si>
  <si>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</si>
  <si>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</si>
  <si>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</si>
  <si>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</si>
  <si>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</si>
  <si>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</si>
  <si>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</si>
  <si>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</si>
  <si>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</si>
  <si>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</si>
  <si>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</si>
  <si>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</si>
  <si>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</si>
  <si>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</si>
  <si>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</si>
  <si>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</si>
  <si>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</si>
  <si>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</si>
  <si>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</si>
  <si>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</si>
  <si>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</si>
  <si>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</si>
  <si>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</si>
  <si>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</si>
  <si>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</si>
  <si>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</si>
  <si>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</si>
  <si>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</si>
  <si>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</si>
  <si>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</si>
  <si>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</si>
  <si>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</si>
  <si>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</si>
  <si>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</si>
  <si>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</si>
  <si>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</si>
  <si>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</si>
  <si>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</si>
  <si>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</si>
  <si>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</si>
  <si>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</si>
  <si>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</si>
  <si>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</si>
  <si>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</si>
  <si>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</si>
  <si>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</si>
  <si>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</si>
  <si>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</si>
  <si>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</si>
  <si>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</si>
  <si>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</si>
  <si>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</si>
  <si>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</si>
  <si>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</si>
  <si>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</si>
  <si>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</si>
  <si>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</si>
  <si>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</si>
  <si>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</si>
  <si>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</si>
  <si>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</si>
  <si>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</si>
  <si>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</si>
  <si>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</si>
  <si>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</si>
  <si>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</si>
  <si>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</si>
  <si>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</si>
  <si>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</si>
  <si>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</si>
  <si>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</si>
  <si>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</si>
  <si>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</si>
  <si>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</si>
  <si>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</si>
  <si>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</si>
  <si>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</si>
  <si>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</si>
  <si>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</si>
  <si>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</si>
  <si>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</si>
  <si>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</si>
  <si>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</si>
  <si>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</si>
  <si>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</si>
  <si>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</si>
  <si>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</si>
  <si>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</si>
  <si>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</si>
  <si>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</si>
  <si>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</si>
  <si>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</si>
  <si>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</si>
  <si>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</si>
  <si>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</si>
  <si>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</si>
  <si>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</si>
  <si>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</si>
  <si>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</si>
  <si>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</si>
  <si>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</si>
  <si>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</si>
  <si>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</si>
  <si>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</si>
  <si>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</si>
  <si>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</si>
  <si>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</si>
  <si>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</si>
  <si>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</si>
  <si>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</si>
  <si>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</si>
  <si>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</si>
  <si>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</si>
  <si>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</si>
  <si>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</si>
  <si>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</si>
  <si>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</si>
  <si>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</si>
  <si>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</si>
  <si>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</si>
  <si>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</si>
  <si>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</si>
  <si>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</si>
  <si>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</si>
  <si>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</si>
  <si>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</si>
  <si>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</si>
  <si>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</si>
  <si>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</si>
  <si>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</si>
  <si>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</si>
  <si>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</si>
  <si>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</si>
  <si>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</si>
  <si>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</si>
  <si>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</si>
  <si>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</si>
  <si>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</si>
  <si>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</si>
  <si>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</si>
  <si>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</si>
  <si>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</si>
  <si>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</si>
  <si>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</si>
  <si>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</si>
  <si>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</si>
  <si>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</si>
  <si>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</si>
  <si>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</si>
  <si>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</si>
  <si>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</si>
  <si>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</si>
  <si>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</si>
  <si>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</si>
  <si>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</si>
  <si>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</si>
  <si>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</si>
  <si>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</si>
  <si>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</si>
  <si>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</si>
  <si>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</si>
  <si>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</si>
  <si>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</si>
  <si>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</si>
  <si>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</si>
  <si>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</si>
  <si>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</si>
  <si>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</si>
  <si>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</si>
  <si>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</si>
  <si>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</si>
  <si>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</si>
  <si>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</si>
  <si>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</si>
  <si>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</si>
  <si>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</si>
  <si>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</si>
  <si>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</si>
  <si>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</si>
  <si>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</si>
  <si>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</si>
  <si>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</si>
  <si>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</si>
  <si>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</si>
  <si>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</si>
  <si>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</si>
  <si>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</si>
  <si>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</si>
  <si>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</si>
  <si>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</si>
  <si>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</si>
  <si>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</si>
  <si>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</si>
  <si>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</si>
  <si>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</si>
  <si>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</si>
  <si>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</si>
  <si>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</si>
  <si>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</si>
  <si>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</si>
  <si>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</si>
  <si>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</si>
  <si>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</si>
  <si>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</si>
  <si>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</si>
  <si>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</si>
  <si>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</si>
  <si>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</si>
  <si>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</si>
  <si>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</si>
  <si>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</si>
  <si>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</si>
  <si>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</si>
  <si>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</si>
  <si>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</si>
  <si>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</si>
  <si>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</si>
  <si>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</si>
  <si>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</si>
  <si>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</si>
  <si>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</si>
  <si>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</si>
  <si>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</si>
  <si>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</si>
  <si>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</si>
  <si>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</si>
  <si>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</si>
  <si>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</si>
  <si>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</si>
  <si>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</si>
  <si>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</si>
  <si>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</si>
  <si>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</si>
  <si>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</si>
  <si>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</si>
  <si>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</si>
  <si>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</si>
  <si>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</si>
  <si>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</si>
  <si>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</si>
  <si>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</si>
  <si>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</si>
  <si>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</si>
  <si>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</si>
  <si>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</si>
  <si>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</si>
  <si>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</si>
  <si>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</si>
  <si>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</si>
  <si>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</si>
  <si>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</si>
  <si>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</si>
  <si>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</si>
  <si>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</si>
  <si>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</si>
  <si>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</si>
  <si>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</si>
  <si>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</si>
  <si>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</si>
  <si>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</si>
  <si>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</si>
  <si>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</si>
  <si>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</si>
  <si>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</si>
  <si>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</si>
  <si>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</si>
  <si>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</si>
  <si>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</si>
  <si>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</si>
  <si>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</si>
  <si>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</si>
  <si>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</si>
  <si>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</si>
  <si>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</si>
  <si>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</si>
  <si>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</si>
  <si>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</si>
  <si>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</si>
  <si>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</si>
  <si>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</si>
  <si>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</si>
  <si>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</si>
  <si>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</si>
  <si>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</si>
  <si>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</si>
  <si>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</si>
  <si>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</si>
  <si>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</si>
  <si>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</si>
  <si>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</si>
  <si>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</si>
  <si>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</si>
  <si>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</si>
  <si>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</si>
  <si>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</si>
  <si>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</si>
  <si>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</si>
  <si>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</si>
  <si>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</si>
  <si>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</si>
  <si>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</si>
  <si>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</si>
  <si>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</si>
  <si>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</si>
  <si>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</si>
  <si>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</si>
  <si>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</si>
  <si>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</si>
  <si>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</si>
  <si>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</si>
  <si>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</si>
  <si>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</si>
  <si>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</si>
  <si>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</si>
  <si>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</si>
  <si>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</si>
  <si>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</si>
  <si>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</si>
  <si>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</si>
  <si>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</si>
  <si>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</si>
  <si>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</si>
  <si>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</si>
  <si>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</si>
  <si>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</si>
  <si>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</si>
  <si>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</si>
  <si>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</si>
  <si>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</si>
  <si>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</si>
  <si>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</si>
  <si>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</si>
  <si>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</si>
  <si>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</si>
  <si>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</si>
  <si>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</si>
  <si>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</si>
  <si>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</si>
  <si>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</si>
  <si>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</si>
  <si>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</si>
  <si>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</si>
  <si>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</si>
  <si>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</si>
  <si>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</si>
  <si>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</si>
  <si>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</si>
  <si>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</si>
  <si>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</si>
  <si>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</si>
  <si>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</si>
  <si>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</si>
  <si>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</si>
  <si>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</si>
  <si>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</si>
  <si>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</si>
  <si>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</si>
  <si>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</si>
  <si>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</si>
  <si>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</si>
  <si>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</si>
  <si>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</si>
  <si>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</si>
  <si>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</si>
  <si>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</si>
  <si>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</si>
  <si>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</si>
  <si>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</si>
  <si>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</si>
  <si>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</si>
  <si>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</si>
  <si>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</si>
  <si>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</si>
  <si>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</si>
  <si>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</si>
  <si>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</si>
  <si>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</si>
  <si>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</si>
  <si>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</si>
  <si>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</si>
  <si>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</si>
  <si>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</si>
  <si>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</si>
  <si>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</si>
  <si>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</si>
  <si>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</si>
  <si>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</si>
  <si>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</si>
  <si>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</si>
  <si>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</si>
  <si>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</si>
  <si>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</si>
  <si>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</si>
  <si>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</si>
  <si>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</si>
  <si>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</si>
  <si>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</si>
  <si>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</si>
  <si>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</si>
  <si>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</si>
  <si>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</si>
  <si>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</si>
  <si>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</si>
  <si>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</si>
  <si>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</si>
  <si>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</si>
  <si>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</si>
  <si>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</si>
  <si>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</si>
  <si>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</si>
  <si>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</si>
  <si>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</si>
  <si>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</si>
  <si>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</si>
  <si>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</si>
  <si>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</si>
  <si>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</si>
  <si>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</si>
  <si>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</si>
  <si>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</si>
  <si>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</si>
  <si>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</si>
  <si>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</si>
  <si>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</si>
  <si>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</si>
  <si>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</si>
  <si>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</si>
  <si>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</si>
  <si>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</si>
  <si>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</si>
  <si>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</si>
  <si>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</si>
  <si>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</si>
  <si>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</si>
  <si>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</si>
  <si>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</si>
  <si>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</si>
  <si>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</si>
  <si>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</si>
  <si>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</si>
  <si>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</si>
  <si>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</si>
  <si>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</si>
  <si>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</si>
  <si>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</si>
  <si>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</si>
  <si>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</si>
  <si>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</si>
  <si>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</si>
  <si>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</si>
  <si>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</si>
  <si>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</si>
  <si>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</si>
  <si>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</si>
  <si>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</si>
  <si>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</si>
  <si>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</si>
  <si>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</si>
  <si>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</si>
  <si>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</si>
  <si>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</si>
  <si>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</si>
  <si>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</si>
  <si>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</si>
  <si>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</si>
  <si>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</si>
  <si>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</si>
  <si>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</si>
  <si>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</si>
  <si>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</si>
  <si>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</si>
  <si>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</si>
  <si>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</si>
  <si>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</si>
  <si>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</si>
  <si>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</si>
  <si>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</si>
  <si>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</si>
  <si>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</si>
  <si>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</si>
  <si>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</si>
  <si>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</si>
  <si>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</si>
  <si>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</si>
  <si>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</si>
  <si>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</si>
  <si>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</si>
  <si>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</si>
  <si>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</si>
  <si>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</si>
  <si>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</si>
  <si>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</si>
  <si>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</si>
  <si>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</si>
  <si>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</si>
  <si>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</si>
  <si>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</si>
  <si>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</si>
  <si>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</si>
  <si>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</si>
  <si>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</si>
  <si>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</si>
  <si>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</si>
  <si>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</si>
  <si>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</si>
  <si>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</si>
  <si>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</si>
  <si>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</si>
  <si>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</si>
  <si>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</si>
  <si>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</si>
  <si>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</si>
  <si>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</si>
  <si>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</si>
  <si>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</si>
  <si>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</si>
  <si>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</si>
  <si>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</si>
  <si>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</si>
  <si>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</si>
  <si>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</si>
  <si>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</si>
  <si>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</si>
  <si>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</si>
  <si>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</si>
  <si>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</si>
  <si>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</si>
  <si>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</si>
  <si>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</si>
  <si>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</si>
  <si>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</si>
  <si>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</si>
  <si>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</si>
  <si>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</si>
  <si>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</si>
  <si>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</si>
  <si>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</si>
  <si>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</si>
  <si>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</si>
  <si>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</si>
  <si>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</si>
  <si>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</si>
  <si>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</si>
  <si>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</si>
  <si>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</si>
  <si>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</si>
  <si>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</si>
  <si>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</si>
  <si>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</si>
  <si>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</si>
  <si>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</si>
  <si>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</si>
  <si>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</si>
  <si>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</si>
  <si>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</si>
  <si>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</si>
  <si>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</si>
  <si>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</si>
  <si>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</si>
  <si>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</si>
  <si>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</si>
  <si>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</si>
  <si>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</si>
  <si>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</si>
  <si>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</si>
  <si>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</si>
  <si>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</si>
  <si>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</si>
  <si>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</si>
  <si>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</si>
  <si>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</si>
  <si>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</si>
  <si>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</si>
  <si>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</si>
  <si>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</si>
  <si>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</si>
  <si>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</si>
  <si>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</si>
  <si>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</si>
  <si>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</si>
  <si>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</si>
  <si>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</si>
  <si>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</si>
  <si>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</si>
  <si>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</si>
  <si>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</si>
  <si>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</si>
  <si>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</si>
  <si>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</si>
  <si>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</si>
  <si>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</si>
  <si>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</si>
  <si>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</si>
  <si>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</si>
  <si>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</si>
  <si>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</si>
  <si>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</si>
  <si>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</si>
  <si>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</si>
  <si>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</si>
  <si>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</si>
  <si>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</si>
  <si>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</si>
  <si>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</si>
  <si>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</si>
  <si>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</si>
  <si>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</si>
  <si>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</si>
  <si>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</si>
  <si>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</si>
  <si>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</si>
  <si>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</si>
  <si>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</si>
  <si>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</si>
  <si>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</si>
  <si>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</si>
  <si>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</si>
  <si>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</si>
  <si>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</si>
  <si>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</si>
  <si>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</si>
  <si>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</si>
  <si>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</si>
  <si>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</si>
  <si>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</si>
  <si>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</si>
  <si>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</si>
  <si>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</si>
  <si>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</si>
  <si>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</si>
  <si>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</si>
  <si>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</si>
  <si>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</si>
  <si>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</si>
  <si>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</si>
  <si>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</si>
  <si>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</si>
  <si>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</si>
  <si>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</si>
  <si>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</si>
  <si>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</si>
  <si>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</si>
  <si>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</si>
  <si>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</si>
  <si>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</si>
  <si>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</si>
  <si>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</si>
  <si>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</si>
  <si>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</si>
  <si>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</si>
  <si>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</si>
  <si>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</si>
  <si>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</si>
  <si>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</si>
  <si>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</si>
  <si>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</si>
  <si>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</si>
  <si>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</si>
  <si>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</si>
  <si>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</si>
  <si>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</si>
  <si>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</si>
  <si>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</si>
  <si>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</si>
  <si>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</si>
  <si>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</si>
  <si>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</si>
  <si>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</si>
  <si>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</si>
  <si>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</si>
  <si>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</si>
  <si>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</si>
  <si>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</si>
  <si>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</si>
  <si>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</si>
  <si>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</si>
  <si>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</si>
  <si>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</si>
  <si>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</si>
  <si>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</si>
  <si>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</si>
  <si>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</si>
  <si>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</si>
  <si>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</si>
  <si>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</si>
  <si>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</si>
  <si>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</si>
  <si>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</si>
  <si>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</si>
  <si>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</si>
  <si>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</si>
  <si>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</si>
  <si>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</si>
  <si>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</si>
  <si>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</si>
  <si>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</si>
  <si>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</si>
  <si>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</si>
  <si>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</si>
  <si>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</si>
  <si>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</si>
  <si>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</si>
  <si>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</si>
  <si>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</si>
  <si>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</si>
  <si>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</si>
  <si>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</si>
  <si>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</si>
  <si>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</si>
  <si>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</si>
  <si>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</si>
  <si>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</si>
  <si>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</si>
  <si>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</si>
  <si>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</si>
  <si>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</si>
  <si>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</si>
  <si>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</si>
  <si>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</si>
  <si>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</si>
  <si>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</si>
  <si>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</si>
  <si>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</si>
  <si>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</si>
  <si>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</si>
  <si>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</si>
  <si>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</si>
  <si>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</si>
  <si>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</si>
  <si>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</si>
  <si>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</si>
  <si>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</si>
  <si>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</si>
  <si>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</si>
  <si>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</si>
  <si>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</si>
  <si>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</si>
  <si>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</si>
  <si>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</si>
  <si>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</si>
  <si>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</si>
  <si>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</si>
  <si>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</si>
  <si>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</si>
  <si>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</si>
  <si>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</si>
  <si>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</si>
  <si>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</si>
  <si>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</si>
  <si>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</si>
  <si>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</si>
  <si>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</si>
  <si>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</si>
  <si>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</si>
  <si>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</si>
  <si>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</si>
  <si>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</si>
  <si>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</si>
  <si>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</si>
  <si>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</si>
  <si>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</si>
  <si>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</si>
  <si>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</si>
  <si>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</si>
  <si>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</si>
  <si>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</si>
  <si>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</si>
  <si>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</si>
  <si>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</si>
  <si>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</si>
  <si>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</si>
  <si>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</si>
  <si>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</si>
  <si>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</si>
  <si>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</si>
  <si>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</si>
  <si>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</si>
  <si>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</si>
  <si>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</si>
  <si>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</si>
  <si>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</si>
  <si>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</si>
  <si>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</si>
  <si>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</si>
  <si>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</si>
  <si>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</si>
  <si>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</si>
  <si>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</si>
  <si>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</si>
  <si>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</si>
  <si>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</si>
  <si>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</si>
  <si>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</si>
  <si>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</si>
  <si>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</si>
  <si>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</si>
  <si>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</si>
  <si>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</si>
  <si>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</si>
  <si>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</si>
  <si>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</si>
  <si>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</si>
  <si>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</si>
  <si>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</si>
  <si>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</si>
  <si>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</si>
  <si>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</si>
  <si>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</si>
  <si>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</si>
  <si>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</si>
  <si>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</si>
  <si>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</si>
  <si>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</si>
  <si>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</si>
  <si>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</si>
  <si>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</si>
  <si>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</si>
  <si>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</si>
  <si>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</si>
  <si>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</si>
  <si>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</si>
  <si>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</si>
  <si>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</si>
  <si>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</si>
  <si>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</si>
  <si>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</si>
  <si>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</si>
  <si>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</si>
  <si>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</si>
  <si>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</si>
  <si>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</si>
  <si>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</si>
  <si>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</si>
  <si>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</si>
  <si>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</si>
  <si>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</si>
  <si>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</si>
  <si>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</si>
  <si>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</si>
  <si>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</si>
  <si>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</si>
  <si>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</si>
  <si>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</si>
  <si>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</si>
  <si>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</si>
  <si>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</si>
  <si>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</si>
  <si>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</si>
  <si>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</si>
  <si>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</si>
  <si>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</si>
  <si>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</si>
  <si>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</si>
  <si>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</si>
  <si>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</si>
  <si>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</si>
  <si>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</si>
  <si>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</si>
  <si>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</si>
  <si>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</si>
  <si>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</si>
  <si>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</si>
  <si>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</si>
  <si>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</si>
  <si>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</si>
  <si>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</si>
  <si>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</si>
  <si>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</si>
  <si>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</si>
  <si>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</si>
  <si>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</si>
  <si>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</si>
  <si>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</si>
  <si>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</si>
  <si>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</si>
  <si>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</si>
  <si>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</si>
  <si>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</si>
  <si>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</si>
  <si>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</si>
  <si>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</si>
  <si>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</si>
  <si>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</si>
  <si>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</si>
  <si>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</si>
  <si>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</si>
  <si>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</si>
  <si>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</si>
  <si>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</si>
  <si>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</si>
  <si>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</si>
  <si>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</si>
  <si>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</si>
  <si>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</si>
  <si>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</si>
  <si>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</si>
  <si>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</si>
  <si>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</si>
  <si>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</si>
  <si>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</si>
  <si>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</si>
  <si>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</si>
  <si>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</si>
  <si>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</si>
  <si>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</si>
  <si>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</si>
  <si>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</si>
  <si>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</si>
  <si>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</si>
  <si>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</si>
  <si>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</si>
  <si>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</si>
  <si>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</si>
  <si>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</si>
  <si>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</si>
  <si>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</si>
  <si>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</si>
  <si>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</si>
  <si>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</si>
  <si>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</si>
  <si>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</si>
  <si>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</si>
  <si>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</si>
  <si>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</si>
  <si>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</si>
  <si>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</si>
  <si>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</si>
  <si>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</si>
  <si>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</si>
  <si>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</si>
  <si>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</si>
  <si>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</si>
  <si>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</si>
  <si>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</si>
  <si>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</si>
  <si>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</si>
  <si>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</si>
  <si>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</si>
  <si>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</si>
  <si>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</si>
  <si>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</si>
  <si>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</si>
  <si>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</si>
  <si>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</si>
  <si>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</si>
  <si>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</si>
  <si>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</si>
  <si>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</si>
  <si>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</si>
  <si>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</si>
  <si>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</si>
  <si>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</si>
  <si>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</si>
  <si>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</si>
  <si>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</si>
  <si>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</si>
  <si>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</si>
  <si>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</si>
  <si>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</si>
  <si>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</si>
  <si>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</si>
  <si>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</si>
  <si>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</si>
  <si>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</si>
  <si>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</si>
  <si>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</si>
  <si>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</si>
  <si>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</si>
  <si>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</si>
  <si>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</si>
  <si>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</si>
  <si>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</si>
  <si>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</si>
  <si>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</si>
  <si>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</si>
  <si>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</si>
  <si>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</si>
  <si>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</si>
  <si>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</si>
  <si>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</si>
  <si>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</si>
  <si>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</si>
  <si>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</si>
  <si>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</si>
  <si>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</si>
  <si>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</si>
  <si>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</si>
  <si>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</si>
  <si>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</si>
  <si>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</si>
  <si>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</si>
  <si>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</si>
  <si>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</si>
  <si>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</si>
  <si>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</si>
  <si>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</si>
  <si>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</si>
  <si>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</si>
  <si>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</si>
  <si>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</si>
  <si>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</si>
  <si>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</si>
  <si>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</si>
  <si>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</si>
  <si>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</si>
  <si>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</si>
  <si>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</si>
  <si>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</si>
  <si>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</si>
  <si>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</si>
  <si>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</si>
  <si>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</si>
  <si>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</si>
  <si>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</si>
  <si>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</si>
  <si>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</si>
  <si>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</si>
  <si>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</si>
  <si>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</si>
  <si>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</si>
  <si>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</si>
  <si>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</si>
  <si>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</si>
  <si>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</si>
  <si>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</si>
  <si>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</si>
  <si>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</si>
  <si>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</si>
  <si>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</si>
  <si>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</si>
  <si>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</si>
  <si>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</si>
  <si>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</si>
  <si>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</si>
  <si>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</si>
  <si>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</si>
  <si>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</si>
  <si>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</si>
  <si>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</si>
  <si>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</si>
  <si>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</si>
  <si>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</si>
  <si>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</si>
  <si>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</si>
  <si>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</si>
  <si>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</si>
  <si>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</si>
  <si>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</si>
  <si>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</si>
  <si>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</si>
  <si>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</si>
  <si>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</si>
  <si>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</si>
  <si>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</si>
  <si>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</si>
  <si>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</si>
  <si>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</si>
  <si>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</si>
  <si>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</si>
  <si>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</si>
  <si>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</si>
  <si>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</si>
  <si>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</si>
  <si>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</si>
  <si>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</si>
  <si>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</si>
  <si>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</si>
  <si>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</si>
  <si>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</si>
  <si>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</si>
  <si>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</si>
  <si>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</si>
  <si>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</si>
  <si>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</si>
  <si>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</si>
  <si>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</si>
  <si>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</si>
  <si>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</si>
  <si>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</si>
  <si>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</si>
  <si>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</si>
  <si>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</si>
  <si>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</si>
  <si>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</si>
  <si>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</si>
  <si>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</si>
  <si>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</si>
  <si>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</si>
  <si>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</si>
  <si>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</si>
  <si>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</si>
  <si>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</si>
  <si>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</si>
  <si>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</si>
  <si>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</si>
  <si>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</si>
  <si>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</si>
  <si>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</si>
  <si>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</si>
  <si>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</si>
  <si>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</si>
  <si>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</si>
  <si>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</si>
  <si>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</si>
  <si>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</si>
  <si>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</si>
  <si>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</si>
  <si>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</si>
  <si>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</si>
  <si>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</si>
  <si>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</si>
  <si>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</si>
  <si>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</si>
  <si>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</si>
  <si>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</si>
  <si>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</si>
  <si>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</si>
  <si>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</si>
  <si>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</si>
  <si>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</si>
  <si>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</si>
  <si>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</si>
  <si>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</si>
  <si>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</si>
  <si>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</si>
  <si>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</si>
  <si>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</si>
  <si>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</si>
  <si>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</si>
  <si>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</si>
  <si>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</si>
  <si>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</si>
  <si>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</si>
  <si>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</si>
  <si>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</si>
  <si>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</si>
  <si>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</si>
  <si>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</si>
  <si>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</si>
  <si>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</si>
  <si>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</si>
  <si>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</si>
  <si>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</si>
  <si>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</si>
  <si>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</si>
  <si>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</si>
  <si>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</si>
  <si>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</si>
  <si>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</si>
  <si>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</si>
  <si>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</si>
  <si>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</si>
  <si>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</si>
  <si>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</si>
  <si>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</si>
  <si>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</si>
  <si>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</si>
  <si>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</si>
  <si>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</si>
  <si>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</si>
  <si>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</si>
  <si>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</si>
  <si>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</si>
  <si>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</si>
  <si>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</si>
  <si>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</si>
  <si>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</si>
  <si>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</si>
  <si>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</si>
  <si>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</si>
  <si>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</si>
  <si>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</si>
  <si>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</si>
  <si>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</si>
  <si>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</si>
  <si>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</si>
  <si>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</si>
  <si>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</si>
  <si>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</si>
  <si>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</si>
  <si>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</si>
  <si>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</si>
  <si>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</si>
  <si>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</si>
  <si>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</si>
  <si>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</si>
  <si>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</si>
  <si>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</si>
  <si>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</si>
  <si>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</si>
  <si>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</si>
  <si>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</si>
  <si>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</si>
  <si>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</si>
  <si>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</si>
  <si>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</si>
  <si>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</si>
  <si>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</si>
  <si>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</si>
  <si>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</si>
  <si>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</si>
  <si>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</si>
  <si>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</si>
  <si>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</si>
  <si>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</si>
  <si>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</si>
  <si>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</si>
  <si>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</si>
  <si>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</si>
  <si>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</si>
  <si>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</si>
  <si>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</si>
  <si>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</si>
  <si>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</si>
  <si>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</si>
  <si>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</si>
  <si>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</si>
  <si>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</si>
  <si>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</si>
  <si>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</si>
  <si>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</si>
  <si>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</si>
  <si>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</si>
  <si>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</si>
  <si>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</si>
  <si>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</si>
  <si>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</si>
  <si>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</si>
  <si>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</si>
  <si>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</si>
  <si>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</si>
  <si>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</si>
  <si>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</si>
  <si>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</si>
  <si>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</si>
  <si>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</si>
  <si>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</si>
  <si>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</si>
  <si>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</si>
  <si>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</si>
  <si>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</si>
  <si>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</si>
  <si>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</si>
  <si>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</si>
  <si>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</si>
  <si>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</si>
  <si>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</si>
  <si>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</si>
  <si>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</si>
  <si>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</si>
  <si>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</si>
  <si>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</si>
  <si>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</si>
  <si>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</si>
  <si>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</si>
  <si>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</si>
  <si>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</si>
  <si>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</si>
  <si>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</si>
  <si>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</si>
  <si>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</si>
  <si>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</si>
  <si>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</si>
  <si>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</si>
  <si>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</si>
  <si>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</si>
  <si>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</si>
  <si>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</si>
  <si>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</si>
  <si>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</si>
  <si>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</si>
  <si>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</si>
  <si>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</si>
  <si>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</si>
  <si>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</si>
  <si>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</si>
  <si>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</si>
  <si>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</si>
  <si>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</si>
  <si>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</si>
  <si>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</si>
  <si>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</si>
  <si>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</si>
  <si>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</si>
  <si>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</si>
  <si>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</si>
  <si>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</si>
  <si>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</si>
  <si>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</si>
  <si>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</si>
  <si>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</si>
  <si>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</si>
  <si>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</si>
  <si>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</si>
  <si>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</si>
  <si>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</si>
  <si>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</si>
  <si>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</si>
  <si>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</si>
  <si>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</si>
  <si>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</si>
  <si>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</si>
  <si>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</si>
  <si>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</si>
  <si>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</si>
  <si>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</si>
  <si>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</si>
  <si>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</si>
  <si>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</si>
  <si>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</si>
  <si>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</si>
  <si>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</si>
  <si>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</si>
  <si>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</si>
  <si>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</si>
  <si>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</si>
  <si>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</si>
  <si>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</si>
  <si>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</si>
  <si>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</si>
  <si>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</si>
  <si>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</si>
  <si>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</si>
  <si>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</si>
  <si>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</si>
  <si>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</si>
  <si>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</si>
  <si>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</si>
  <si>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</si>
  <si>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</si>
  <si>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</si>
  <si>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</si>
  <si>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</si>
  <si>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</si>
  <si>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</si>
  <si>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</si>
  <si>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</si>
  <si>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</si>
  <si>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</si>
  <si>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</si>
  <si>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</si>
  <si>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</si>
  <si>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</si>
  <si>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</si>
  <si>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</si>
  <si>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</si>
  <si>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</si>
  <si>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</si>
  <si>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</si>
  <si>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</si>
  <si>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</si>
  <si>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</si>
  <si>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</si>
  <si>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</si>
  <si>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</si>
  <si>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</si>
  <si>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</si>
  <si>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</si>
  <si>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</si>
  <si>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</si>
  <si>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</si>
  <si>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</si>
  <si>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</si>
  <si>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</si>
  <si>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</si>
  <si>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</si>
  <si>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</si>
  <si>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</si>
  <si>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</si>
  <si>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</si>
  <si>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</si>
  <si>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</si>
  <si>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</si>
  <si>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</si>
  <si>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</si>
  <si>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</si>
  <si>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</si>
  <si>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</si>
  <si>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</si>
  <si>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</si>
  <si>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</si>
  <si>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</si>
  <si>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</si>
  <si>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</si>
  <si>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</si>
  <si>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</si>
  <si>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</si>
  <si>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</si>
  <si>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</si>
  <si>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</si>
  <si>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</si>
  <si>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</si>
  <si>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</si>
  <si>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</si>
  <si>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</si>
  <si>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</si>
  <si>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</si>
  <si>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</si>
  <si>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</si>
  <si>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</si>
  <si>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</si>
  <si>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</si>
  <si>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</si>
  <si>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</si>
  <si>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</si>
  <si>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</si>
  <si>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</si>
  <si>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</si>
  <si>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</si>
  <si>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</si>
  <si>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</si>
  <si>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</si>
  <si>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</si>
  <si>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</si>
  <si>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</si>
  <si>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</si>
  <si>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</si>
  <si>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</si>
  <si>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</si>
  <si>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</si>
  <si>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</si>
  <si>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</si>
  <si>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</si>
  <si>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</si>
  <si>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</si>
  <si>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</si>
  <si>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</si>
  <si>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</si>
  <si>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</si>
  <si>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</si>
  <si>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</si>
  <si>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</si>
  <si>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</si>
  <si>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</si>
  <si>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</si>
  <si>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</si>
  <si>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</si>
  <si>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</si>
  <si>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</si>
  <si>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</si>
  <si>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</si>
  <si>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</si>
  <si>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</si>
  <si>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</si>
  <si>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</si>
  <si>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</si>
  <si>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</si>
  <si>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</si>
  <si>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</si>
  <si>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</si>
  <si>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</si>
  <si>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</si>
  <si>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</si>
  <si>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</si>
  <si>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</si>
  <si>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</si>
  <si>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</si>
  <si>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</si>
  <si>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</si>
  <si>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</si>
  <si>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</si>
  <si>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</si>
  <si>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</si>
  <si>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</si>
  <si>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</si>
  <si>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</si>
  <si>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</si>
  <si>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</si>
  <si>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</si>
  <si>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</si>
  <si>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</si>
  <si>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</si>
  <si>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</si>
  <si>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</si>
  <si>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</si>
  <si>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</si>
  <si>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</si>
  <si>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</si>
  <si>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</si>
  <si>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</si>
  <si>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</si>
  <si>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</si>
  <si>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</si>
  <si>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</si>
  <si>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</si>
  <si>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</si>
  <si>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</si>
  <si>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</si>
  <si>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</si>
  <si>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</si>
  <si>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</si>
  <si>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</si>
  <si>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</si>
  <si>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</si>
  <si>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</si>
  <si>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</si>
  <si>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</si>
  <si>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</si>
  <si>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</si>
  <si>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</si>
  <si>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</si>
  <si>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</si>
  <si>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</si>
  <si>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</si>
  <si>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</si>
  <si>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</si>
  <si>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</si>
  <si>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</si>
  <si>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</si>
  <si>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</si>
  <si>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</si>
  <si>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</si>
  <si>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</si>
  <si>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</si>
  <si>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</si>
  <si>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</si>
  <si>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</si>
  <si>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</si>
  <si>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</si>
  <si>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</si>
  <si>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</si>
  <si>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</si>
  <si>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</si>
  <si>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</si>
  <si>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</si>
  <si>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</si>
  <si>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</si>
  <si>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</si>
  <si>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</si>
  <si>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</si>
  <si>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</si>
  <si>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</si>
  <si>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</si>
  <si>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</si>
  <si>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</si>
  <si>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</si>
  <si>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</si>
  <si>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</si>
  <si>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</si>
  <si>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</si>
  <si>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</si>
  <si>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</si>
  <si>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</si>
  <si>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</si>
  <si>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</si>
  <si>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</si>
  <si>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</si>
  <si>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</si>
  <si>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</si>
  <si>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</si>
  <si>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</si>
  <si>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</si>
  <si>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</si>
  <si>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</si>
  <si>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</si>
  <si>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</si>
  <si>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</si>
  <si>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</si>
  <si>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</si>
  <si>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</si>
  <si>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</si>
  <si>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</si>
  <si>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</si>
  <si>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</si>
  <si>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</si>
  <si>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</si>
  <si>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</si>
  <si>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</si>
  <si>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</si>
  <si>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</si>
  <si>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</si>
  <si>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</si>
  <si>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</si>
  <si>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</si>
  <si>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</si>
  <si>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</si>
  <si>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</si>
  <si>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</si>
  <si>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</si>
  <si>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</si>
  <si>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</si>
  <si>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</si>
  <si>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</si>
  <si>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</si>
  <si>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</si>
  <si>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</si>
  <si>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</si>
  <si>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</si>
  <si>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</si>
  <si>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</si>
  <si>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</si>
  <si>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</si>
  <si>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</si>
  <si>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</si>
  <si>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</si>
  <si>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</si>
  <si>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</si>
  <si>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</si>
  <si>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</si>
  <si>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</si>
  <si>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</si>
  <si>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</si>
  <si>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</si>
  <si>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</si>
  <si>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</si>
  <si>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</si>
  <si>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</si>
  <si>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</si>
  <si>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</si>
  <si>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</si>
  <si>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</si>
  <si>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</si>
  <si>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</si>
  <si>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</si>
  <si>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</si>
  <si>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</si>
  <si>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</si>
  <si>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</si>
  <si>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</si>
  <si>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</si>
  <si>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</si>
  <si>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</si>
  <si>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</si>
  <si>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</si>
  <si>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</si>
  <si>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</si>
  <si>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</si>
  <si>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</si>
  <si>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</si>
  <si>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</si>
  <si>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</si>
  <si>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</si>
  <si>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</si>
  <si>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</si>
  <si>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</si>
  <si>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</si>
  <si>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</si>
  <si>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</si>
  <si>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</si>
  <si>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</si>
  <si>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</si>
  <si>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</si>
  <si>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</si>
  <si>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</si>
  <si>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</si>
  <si>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</si>
  <si>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</si>
  <si>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</si>
  <si>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</si>
  <si>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</si>
  <si>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</si>
  <si>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</si>
  <si>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</si>
  <si>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</si>
  <si>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</si>
  <si>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</si>
  <si>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</si>
  <si>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</si>
  <si>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</si>
  <si>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</si>
  <si>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</si>
  <si>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</si>
  <si>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</si>
  <si>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</si>
  <si>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</si>
  <si>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</si>
  <si>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</si>
  <si>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</si>
  <si>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</si>
  <si>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</si>
  <si>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</si>
  <si>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</si>
  <si>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</si>
  <si>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</si>
  <si>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</si>
  <si>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</si>
  <si>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</si>
  <si>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</si>
  <si>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</si>
  <si>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</si>
  <si>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</si>
  <si>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</si>
  <si>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</si>
  <si>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</si>
  <si>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</si>
  <si>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</si>
  <si>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</si>
  <si>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</si>
  <si>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</si>
  <si>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</si>
  <si>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</si>
  <si>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</si>
  <si>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</si>
  <si>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</si>
  <si>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</si>
  <si>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</si>
  <si>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</si>
  <si>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</si>
  <si>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</si>
  <si>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</si>
  <si>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</si>
  <si>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</si>
  <si>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</si>
  <si>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</si>
  <si>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</si>
  <si>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</si>
  <si>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</si>
  <si>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</si>
  <si>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</si>
  <si>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</si>
  <si>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</si>
  <si>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</si>
  <si>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</si>
  <si>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</si>
  <si>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</si>
  <si>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</si>
  <si>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</si>
  <si>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</si>
  <si>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</si>
  <si>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</si>
  <si>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</si>
  <si>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</si>
  <si>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</si>
  <si>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</si>
  <si>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</si>
  <si>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</si>
  <si>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</si>
  <si>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</si>
  <si>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</si>
  <si>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</si>
  <si>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</si>
  <si>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</si>
  <si>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</si>
  <si>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</si>
  <si>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</si>
  <si>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</si>
  <si>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</si>
  <si>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</si>
  <si>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</si>
  <si>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</si>
  <si>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</si>
  <si>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</si>
  <si>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</si>
  <si>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</si>
  <si>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</si>
  <si>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</si>
  <si>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</si>
  <si>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</si>
  <si>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</si>
  <si>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</si>
  <si>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</si>
  <si>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</si>
  <si>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</si>
  <si>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</si>
  <si>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</si>
  <si>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</si>
  <si>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</si>
  <si>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</si>
  <si>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</si>
  <si>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</si>
  <si>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</si>
  <si>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</si>
  <si>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</si>
  <si>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</si>
  <si>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</si>
  <si>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</si>
  <si>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</si>
  <si>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</si>
  <si>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</si>
  <si>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</si>
  <si>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</si>
  <si>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</si>
  <si>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</si>
  <si>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</si>
  <si>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</si>
  <si>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</si>
  <si>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</si>
  <si>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</si>
  <si>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</si>
  <si>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</si>
  <si>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</si>
  <si>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</si>
  <si>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</si>
  <si>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</si>
  <si>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</si>
  <si>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</si>
  <si>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</si>
  <si>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</si>
  <si>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</si>
  <si>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</si>
  <si>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</si>
  <si>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</si>
  <si>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</si>
  <si>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</si>
  <si>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</si>
  <si>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</si>
  <si>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</si>
  <si>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</si>
  <si>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</si>
  <si>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</si>
  <si>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</si>
  <si>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</si>
  <si>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</si>
  <si>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</si>
  <si>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</si>
  <si>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</si>
  <si>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</si>
  <si>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</si>
  <si>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</si>
  <si>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</si>
  <si>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</si>
  <si>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</si>
  <si>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</si>
  <si>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</si>
  <si>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</si>
  <si>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</si>
  <si>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</si>
  <si>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</si>
  <si>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</si>
  <si>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</si>
  <si>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</si>
  <si>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</si>
  <si>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</si>
  <si>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</si>
  <si>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</si>
  <si>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</si>
  <si>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</si>
  <si>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</si>
  <si>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</si>
  <si>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</si>
  <si>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</si>
  <si>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</si>
  <si>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</si>
  <si>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</si>
  <si>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</si>
  <si>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</si>
  <si>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</si>
  <si>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</si>
  <si>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</si>
  <si>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</si>
  <si>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</si>
  <si>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</si>
  <si>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</si>
  <si>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</si>
  <si>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</si>
  <si>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</si>
  <si>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</si>
  <si>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</si>
  <si>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</si>
  <si>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</si>
  <si>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</si>
  <si>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</si>
  <si>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</si>
  <si>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</si>
  <si>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</si>
  <si>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</si>
  <si>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</si>
  <si>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</si>
  <si>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</si>
  <si>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</si>
  <si>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</si>
  <si>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</si>
  <si>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</si>
  <si>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</si>
  <si>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</si>
  <si>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</si>
  <si>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</si>
  <si>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</si>
  <si>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</si>
  <si>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</si>
  <si>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</si>
  <si>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</si>
  <si>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</si>
  <si>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</si>
  <si>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</si>
  <si>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</si>
  <si>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</si>
  <si>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</si>
  <si>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</si>
  <si>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</si>
  <si>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</si>
  <si>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</si>
  <si>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</si>
  <si>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</si>
  <si>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</si>
  <si>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</si>
  <si>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</si>
  <si>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</si>
  <si>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</si>
  <si>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</si>
  <si>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</si>
  <si>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</si>
  <si>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</si>
  <si>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</si>
  <si>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</si>
  <si>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</si>
  <si>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</si>
  <si>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</si>
  <si>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</si>
  <si>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</si>
  <si>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</si>
  <si>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</si>
  <si>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</si>
  <si>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</si>
  <si>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</si>
  <si>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</si>
  <si>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</si>
  <si>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</si>
  <si>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</si>
  <si>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</si>
  <si>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</si>
  <si>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</si>
  <si>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</si>
  <si>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</si>
  <si>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</si>
  <si>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</si>
  <si>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</si>
  <si>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</si>
  <si>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</si>
  <si>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</si>
  <si>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</si>
  <si>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</si>
  <si>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</si>
  <si>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</si>
  <si>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</si>
  <si>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</si>
  <si>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</si>
  <si>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</si>
  <si>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</si>
  <si>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</si>
  <si>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</si>
  <si>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</si>
  <si>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</si>
  <si>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</si>
  <si>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</si>
  <si>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</si>
  <si>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</si>
  <si>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</si>
  <si>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</si>
  <si>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</si>
  <si>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</si>
  <si>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</si>
  <si>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</si>
  <si>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</si>
  <si>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</si>
  <si>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</si>
  <si>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</si>
  <si>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</si>
  <si>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</si>
  <si>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</si>
  <si>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</si>
  <si>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</si>
  <si>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</si>
  <si>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</si>
  <si>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</si>
  <si>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</si>
  <si>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</si>
  <si>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</si>
  <si>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</si>
  <si>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</si>
  <si>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</si>
  <si>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</si>
  <si>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</si>
  <si>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</si>
  <si>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</si>
  <si>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</si>
  <si>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</si>
  <si>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</si>
  <si>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</si>
  <si>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</si>
  <si>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</si>
  <si>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</si>
  <si>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</si>
  <si>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</si>
  <si>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</si>
  <si>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</si>
  <si>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</si>
  <si>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</si>
  <si>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</si>
  <si>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</si>
  <si>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</si>
  <si>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</si>
  <si>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</si>
  <si>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</si>
  <si>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</si>
  <si>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</si>
  <si>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</si>
  <si>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</si>
  <si>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</si>
  <si>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</si>
  <si>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</si>
  <si>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</si>
  <si>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</si>
  <si>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</si>
  <si>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</si>
  <si>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</si>
  <si>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</si>
  <si>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</si>
  <si>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</si>
  <si>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</si>
  <si>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</si>
  <si>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</si>
  <si>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</si>
  <si>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</si>
  <si>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</si>
  <si>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</si>
  <si>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</si>
  <si>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</si>
  <si>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</si>
  <si>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</si>
  <si>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</si>
  <si>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</si>
  <si>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</si>
  <si>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</si>
  <si>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</si>
  <si>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</si>
  <si>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</si>
  <si>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</si>
  <si>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</si>
  <si>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</si>
  <si>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</si>
  <si>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</si>
  <si>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</si>
  <si>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</si>
  <si>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</si>
  <si>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</si>
  <si>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</si>
  <si>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</si>
  <si>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</si>
  <si>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</si>
  <si>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</si>
  <si>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</si>
  <si>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</si>
  <si>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</si>
  <si>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</si>
  <si>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</si>
  <si>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</si>
  <si>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</si>
  <si>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</si>
  <si>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</si>
  <si>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</si>
  <si>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</si>
  <si>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</si>
  <si>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</si>
  <si>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</si>
  <si>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</si>
  <si>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</si>
  <si>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</si>
  <si>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</si>
  <si>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</si>
  <si>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</si>
  <si>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</si>
  <si>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</si>
  <si>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</si>
  <si>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</si>
  <si>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</si>
  <si>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</si>
  <si>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</si>
  <si>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</si>
  <si>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</si>
  <si>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</si>
  <si>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</si>
  <si>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</si>
  <si>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</si>
  <si>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</si>
  <si>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</si>
  <si>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</si>
  <si>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</si>
  <si>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</si>
  <si>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</si>
  <si>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</si>
  <si>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</si>
  <si>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</si>
  <si>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</si>
  <si>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</si>
  <si>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</si>
  <si>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</si>
  <si>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</si>
  <si>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</si>
  <si>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</si>
  <si>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</si>
  <si>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</si>
  <si>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</si>
  <si>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</si>
  <si>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</si>
  <si>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</si>
  <si>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</si>
  <si>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</si>
  <si>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</si>
  <si>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</si>
  <si>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</si>
  <si>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</si>
  <si>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</si>
  <si>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</si>
  <si>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</si>
  <si>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</si>
  <si>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</si>
  <si>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</si>
  <si>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</si>
  <si>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</si>
  <si>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</si>
  <si>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</si>
  <si>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</si>
  <si>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</si>
  <si>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</si>
  <si>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</si>
  <si>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</si>
  <si>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</si>
  <si>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</si>
  <si>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</si>
  <si>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</si>
  <si>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</si>
  <si>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</si>
  <si>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</si>
  <si>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</si>
  <si>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</si>
  <si>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</si>
  <si>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</si>
  <si>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</si>
  <si>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</si>
  <si>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</si>
  <si>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</si>
  <si>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</si>
  <si>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</si>
  <si>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</si>
  <si>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</si>
  <si>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</si>
  <si>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</si>
  <si>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</si>
  <si>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</si>
  <si>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</si>
  <si>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</si>
  <si>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</si>
  <si>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</si>
  <si>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</si>
  <si>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</si>
  <si>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</si>
  <si>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</si>
  <si>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</si>
  <si>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</si>
  <si>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</si>
  <si>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</si>
  <si>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</si>
  <si>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</si>
  <si>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</si>
  <si>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</si>
  <si>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</si>
  <si>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</si>
  <si>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</si>
  <si>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</si>
  <si>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</si>
  <si>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</si>
  <si>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</si>
  <si>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</si>
  <si>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</si>
  <si>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</si>
  <si>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</si>
  <si>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</si>
  <si>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</si>
  <si>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</si>
  <si>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</si>
  <si>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</si>
  <si>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</si>
  <si>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</si>
  <si>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</si>
  <si>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</si>
  <si>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</si>
  <si>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</si>
  <si>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</si>
  <si>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</si>
  <si>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</si>
  <si>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</si>
  <si>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</si>
  <si>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</si>
  <si>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</si>
  <si>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</si>
  <si>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</si>
  <si>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</si>
  <si>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</si>
  <si>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</si>
  <si>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</si>
  <si>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</si>
  <si>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</si>
  <si>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</si>
  <si>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</si>
  <si>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</si>
  <si>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</si>
  <si>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</si>
  <si>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</si>
  <si>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</si>
  <si>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</si>
  <si>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</si>
  <si>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</si>
  <si>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</si>
  <si>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</si>
  <si>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</si>
  <si>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</si>
  <si>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</si>
  <si>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</si>
  <si>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</si>
  <si>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</si>
  <si>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</si>
  <si>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</si>
  <si>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</si>
  <si>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</si>
  <si>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</si>
  <si>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</si>
  <si>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</si>
  <si>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</si>
  <si>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</si>
  <si>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</si>
  <si>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</si>
  <si>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</si>
  <si>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</si>
  <si>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</si>
  <si>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</si>
  <si>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</si>
  <si>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</si>
  <si>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</si>
  <si>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</si>
  <si>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</si>
  <si>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</si>
  <si>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</si>
  <si>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</si>
  <si>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</si>
  <si>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</si>
  <si>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</si>
  <si>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</si>
  <si>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</si>
  <si>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</si>
  <si>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</si>
  <si>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</si>
  <si>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</si>
  <si>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</si>
  <si>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</si>
  <si>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</si>
  <si>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</si>
  <si>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</si>
  <si>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</si>
  <si>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</si>
  <si>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</si>
  <si>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</si>
  <si>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</si>
  <si>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</si>
  <si>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</si>
  <si>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</si>
  <si>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</si>
  <si>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</si>
  <si>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</si>
  <si>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</si>
  <si>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</si>
  <si>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</si>
  <si>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</si>
  <si>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</si>
  <si>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</si>
  <si>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</si>
  <si>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</si>
  <si>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</si>
  <si>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</si>
  <si>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</si>
  <si>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</si>
  <si>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</si>
  <si>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</si>
  <si>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</si>
  <si>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</si>
  <si>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</si>
  <si>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</si>
  <si>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</si>
  <si>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</si>
  <si>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</si>
  <si>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</si>
  <si>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</si>
  <si>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</si>
  <si>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</si>
  <si>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</si>
  <si>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</si>
  <si>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</si>
  <si>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</si>
  <si>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</si>
  <si>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</si>
  <si>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</si>
  <si>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</si>
  <si>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</si>
  <si>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</si>
  <si>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</si>
  <si>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</si>
  <si>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</si>
  <si>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</si>
  <si>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</si>
  <si>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</si>
  <si>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</si>
  <si>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</si>
  <si>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</si>
  <si>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</si>
  <si>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</si>
  <si>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</si>
  <si>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</si>
  <si>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</si>
  <si>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</si>
  <si>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</si>
  <si>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</si>
  <si>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</si>
  <si>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</si>
  <si>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</si>
  <si>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</si>
  <si>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</si>
  <si>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</si>
  <si>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</si>
  <si>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</si>
  <si>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</si>
  <si>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</si>
  <si>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</si>
  <si>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</si>
  <si>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</si>
  <si>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</si>
  <si>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</si>
  <si>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</si>
  <si>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</si>
  <si>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</si>
  <si>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</si>
  <si>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</si>
  <si>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</si>
  <si>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</si>
  <si>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</si>
  <si>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</si>
  <si>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</si>
  <si>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</si>
  <si>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</si>
  <si>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</si>
  <si>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</si>
  <si>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</si>
  <si>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</si>
  <si>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</si>
  <si>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</si>
  <si>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</si>
  <si>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</si>
  <si>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</si>
  <si>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</si>
  <si>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</si>
  <si>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</si>
  <si>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</si>
  <si>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</si>
  <si>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</si>
  <si>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</si>
  <si>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</si>
  <si>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</si>
  <si>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</si>
  <si>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</si>
  <si>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</si>
  <si>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</si>
  <si>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</si>
  <si>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</si>
  <si>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</si>
  <si>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</si>
  <si>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</si>
  <si>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</si>
  <si>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</si>
  <si>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</si>
  <si>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</si>
  <si>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</si>
  <si>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</si>
  <si>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</si>
  <si>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</si>
  <si>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</si>
  <si>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</si>
  <si>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</si>
  <si>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</si>
  <si>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</si>
  <si>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</si>
  <si>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</si>
  <si>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</si>
  <si>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</si>
  <si>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</si>
  <si>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</si>
  <si>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</si>
  <si>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</si>
  <si>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</si>
  <si>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</si>
  <si>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</si>
  <si>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</si>
  <si>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</si>
  <si>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</si>
  <si>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</si>
  <si>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</si>
  <si>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</si>
  <si>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</si>
  <si>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</si>
  <si>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</si>
  <si>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</si>
  <si>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</si>
  <si>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</si>
  <si>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</si>
  <si>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</si>
  <si>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</si>
  <si>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</si>
  <si>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</si>
  <si>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</si>
  <si>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</si>
  <si>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</si>
  <si>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</si>
  <si>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</si>
  <si>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</si>
  <si>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</si>
  <si>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</si>
  <si>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</si>
  <si>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</si>
  <si>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</si>
  <si>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</si>
  <si>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</si>
  <si>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</si>
  <si>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</si>
  <si>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</si>
  <si>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</si>
  <si>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</si>
  <si>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</si>
  <si>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</si>
  <si>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</si>
  <si>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</si>
  <si>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</si>
  <si>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</si>
  <si>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</si>
  <si>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</si>
  <si>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</si>
  <si>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</si>
  <si>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</si>
  <si>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</si>
  <si>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</si>
  <si>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</si>
  <si>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</si>
  <si>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</si>
  <si>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</si>
  <si>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</si>
  <si>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</si>
  <si>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</si>
  <si>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</si>
  <si>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</si>
  <si>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</si>
  <si>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</si>
  <si>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</si>
  <si>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</si>
  <si>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</si>
  <si>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</si>
  <si>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</si>
  <si>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</si>
  <si>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</si>
  <si>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</si>
  <si>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</si>
  <si>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</si>
  <si>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</si>
  <si>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</si>
  <si>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</si>
  <si>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</si>
  <si>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</si>
  <si>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</si>
  <si>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</si>
  <si>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</si>
  <si>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</si>
  <si>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</si>
  <si>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</si>
  <si>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</si>
  <si>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</si>
  <si>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</si>
  <si>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</si>
  <si>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</si>
  <si>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</si>
  <si>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</si>
  <si>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</si>
  <si>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</si>
  <si>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</si>
  <si>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</si>
  <si>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</si>
  <si>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</si>
  <si>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</si>
  <si>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</si>
  <si>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</si>
  <si>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</si>
  <si>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</si>
  <si>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</si>
  <si>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</si>
  <si>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</si>
  <si>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</si>
  <si>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</si>
  <si>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</si>
  <si>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</si>
  <si>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</si>
  <si>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</si>
  <si>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</si>
  <si>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</si>
  <si>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</si>
  <si>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</si>
  <si>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</si>
  <si>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</si>
  <si>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</si>
  <si>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</si>
  <si>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</si>
  <si>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</si>
  <si>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</si>
  <si>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</si>
  <si>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</si>
  <si>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</si>
  <si>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</si>
  <si>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</si>
  <si>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</si>
  <si>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</si>
  <si>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</si>
  <si>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</si>
  <si>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</si>
  <si>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</si>
  <si>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</si>
  <si>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</si>
  <si>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</si>
  <si>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</si>
  <si>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</si>
  <si>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</si>
  <si>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</si>
  <si>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</si>
  <si>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</si>
  <si>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</si>
  <si>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</si>
  <si>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</si>
  <si>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</si>
  <si>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</si>
  <si>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</si>
  <si>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</si>
  <si>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</si>
  <si>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</si>
  <si>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</si>
  <si>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</si>
  <si>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</si>
  <si>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</si>
  <si>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</si>
  <si>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</si>
  <si>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</si>
  <si>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</si>
  <si>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</si>
  <si>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</si>
  <si>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</si>
  <si>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</si>
  <si>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</si>
  <si>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</si>
  <si>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</si>
  <si>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</si>
  <si>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</si>
  <si>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</si>
  <si>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</si>
  <si>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</si>
  <si>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</si>
  <si>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</si>
  <si>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</si>
  <si>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</si>
  <si>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</si>
  <si>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</si>
  <si>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</si>
  <si>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</si>
  <si>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</si>
  <si>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</si>
  <si>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</si>
  <si>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</si>
  <si>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</si>
  <si>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</si>
  <si>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</si>
  <si>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</si>
  <si>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</si>
  <si>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</si>
  <si>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</si>
  <si>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</si>
  <si>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</si>
  <si>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</si>
  <si>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</si>
  <si>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</si>
  <si>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</si>
  <si>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</si>
  <si>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</si>
  <si>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</si>
  <si>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</si>
  <si>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</si>
  <si>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</si>
  <si>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</si>
  <si>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</si>
  <si>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</si>
  <si>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</si>
  <si>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</si>
  <si>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</si>
  <si>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</si>
  <si>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</si>
  <si>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</si>
  <si>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</si>
  <si>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</si>
  <si>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</si>
  <si>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</si>
  <si>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</si>
  <si>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</si>
  <si>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</si>
  <si>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</si>
  <si>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</si>
  <si>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</si>
  <si>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</si>
  <si>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</si>
  <si>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</si>
  <si>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</si>
  <si>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</si>
  <si>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</si>
  <si>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</si>
  <si>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</si>
  <si>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</si>
  <si>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</si>
  <si>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</si>
  <si>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</si>
  <si>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</si>
  <si>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</si>
  <si>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</si>
  <si>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</si>
  <si>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</si>
  <si>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</si>
  <si>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</si>
  <si>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</si>
  <si>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</si>
  <si>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</si>
  <si>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</si>
  <si>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</si>
  <si>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</si>
  <si>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</si>
  <si>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</si>
  <si>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</si>
  <si>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</si>
  <si>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</si>
  <si>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</si>
  <si>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</si>
  <si>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</si>
  <si>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</si>
  <si>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</si>
  <si>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</si>
  <si>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</si>
  <si>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</si>
  <si>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</si>
  <si>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</si>
  <si>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</si>
  <si>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</si>
  <si>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</si>
  <si>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</si>
  <si>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</si>
  <si>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</si>
  <si>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</si>
  <si>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</si>
  <si>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</si>
  <si>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</si>
  <si>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</si>
  <si>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</si>
  <si>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</si>
  <si>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</si>
  <si>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</si>
  <si>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</si>
  <si>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</si>
  <si>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</si>
  <si>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</si>
  <si>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</si>
  <si>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</si>
  <si>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</si>
  <si>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</si>
  <si>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</si>
  <si>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</si>
  <si>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</si>
  <si>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</si>
  <si>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</si>
  <si>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</si>
  <si>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</si>
  <si>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</si>
  <si>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</si>
  <si>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</si>
  <si>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</si>
  <si>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</si>
  <si>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</si>
  <si>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</si>
  <si>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</si>
  <si>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</si>
  <si>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</si>
  <si>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</si>
  <si>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</si>
  <si>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</si>
  <si>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</si>
  <si>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</si>
  <si>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</si>
  <si>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</si>
  <si>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</si>
  <si>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</si>
  <si>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</si>
  <si>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</si>
  <si>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</si>
  <si>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</si>
  <si>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</si>
  <si>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</si>
  <si>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</si>
  <si>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</si>
  <si>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</si>
  <si>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</si>
  <si>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</si>
  <si>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</si>
  <si>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</si>
  <si>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</si>
  <si>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</si>
  <si>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</si>
  <si>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</si>
  <si>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</si>
  <si>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</si>
  <si>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</si>
  <si>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</si>
  <si>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</si>
  <si>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</si>
  <si>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</si>
  <si>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</si>
  <si>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</si>
  <si>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</si>
  <si>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</si>
  <si>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</si>
  <si>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</si>
  <si>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</si>
  <si>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</si>
  <si>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</si>
  <si>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</si>
  <si>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</si>
  <si>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</si>
  <si>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</si>
  <si>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</si>
  <si>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</si>
  <si>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</si>
  <si>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</si>
  <si>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</si>
  <si>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</si>
  <si>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</si>
  <si>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</si>
  <si>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</si>
  <si>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</si>
  <si>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</si>
  <si>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</si>
  <si>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</si>
  <si>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</si>
  <si>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</si>
  <si>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</si>
  <si>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</si>
  <si>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</si>
  <si>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</si>
  <si>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</si>
  <si>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</si>
  <si>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</si>
  <si>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</si>
  <si>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</si>
  <si>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</si>
  <si>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</si>
  <si>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</si>
  <si>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</si>
  <si>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</si>
  <si>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</si>
  <si>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</si>
  <si>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</si>
  <si>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</si>
  <si>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</si>
  <si>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</si>
  <si>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</si>
  <si>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</si>
  <si>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</si>
  <si>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</si>
  <si>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</si>
  <si>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</si>
  <si>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</si>
  <si>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</si>
  <si>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</si>
  <si>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</si>
  <si>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</si>
  <si>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</si>
  <si>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</si>
  <si>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</si>
  <si>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</si>
  <si>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</si>
  <si>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</si>
  <si>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</si>
  <si>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</si>
  <si>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</si>
  <si>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</si>
  <si>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</si>
  <si>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</si>
  <si>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</si>
  <si>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</si>
  <si>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</si>
  <si>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</si>
  <si>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</si>
  <si>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</si>
  <si>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</si>
  <si>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</si>
  <si>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</si>
  <si>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</si>
  <si>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</si>
  <si>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</si>
  <si>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</si>
  <si>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</si>
  <si>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</si>
  <si>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</si>
  <si>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</si>
  <si>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</si>
  <si>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</si>
  <si>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</si>
  <si>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</si>
  <si>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</si>
  <si>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</si>
  <si>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</si>
  <si>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</si>
  <si>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</si>
  <si>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</si>
  <si>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</si>
  <si>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</si>
  <si>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</si>
  <si>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</si>
  <si>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</si>
  <si>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</si>
  <si>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</si>
  <si>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</si>
  <si>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</si>
  <si>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</si>
  <si>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</si>
  <si>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</si>
  <si>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</si>
  <si>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</si>
  <si>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</si>
  <si>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</si>
  <si>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</si>
  <si>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</si>
  <si>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</si>
  <si>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</si>
  <si>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</si>
  <si>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</si>
  <si>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</si>
  <si>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</si>
  <si>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</si>
  <si>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</si>
  <si>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</si>
  <si>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</si>
  <si>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</si>
  <si>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</si>
  <si>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</si>
  <si>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</si>
  <si>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</si>
  <si>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</si>
  <si>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</si>
  <si>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</si>
  <si>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</si>
  <si>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</si>
  <si>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</si>
  <si>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</si>
  <si>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</si>
  <si>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</si>
  <si>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</si>
  <si>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</si>
  <si>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</si>
  <si>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</si>
  <si>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</si>
  <si>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</si>
  <si>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</si>
  <si>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</si>
  <si>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</si>
  <si>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</si>
  <si>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</si>
  <si>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</si>
  <si>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</si>
  <si>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</si>
  <si>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</si>
  <si>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</si>
  <si>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</si>
  <si>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</si>
  <si>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</si>
  <si>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</si>
  <si>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</si>
  <si>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</si>
  <si>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</si>
  <si>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</si>
  <si>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</si>
  <si>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</si>
  <si>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</si>
  <si>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</si>
  <si>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</si>
  <si>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</si>
  <si>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</si>
  <si>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</si>
  <si>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</si>
  <si>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</si>
  <si>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</si>
  <si>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</si>
  <si>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</si>
  <si>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</si>
  <si>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</si>
  <si>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</si>
  <si>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</si>
  <si>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</si>
  <si>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</si>
  <si>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</si>
  <si>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</si>
  <si>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</si>
  <si>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</si>
  <si>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</si>
  <si>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</si>
  <si>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</si>
  <si>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</si>
  <si>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</si>
  <si>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</si>
  <si>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</si>
  <si>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</si>
  <si>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</si>
  <si>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</si>
  <si>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</si>
  <si>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</si>
  <si>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</si>
  <si>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</si>
  <si>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</si>
  <si>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</si>
  <si>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</si>
  <si>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</si>
  <si>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</si>
  <si>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</si>
  <si>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</si>
  <si>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</si>
  <si>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</si>
  <si>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</si>
  <si>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</si>
  <si>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</si>
  <si>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</si>
  <si>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</si>
  <si>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</si>
  <si>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</si>
  <si>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</si>
  <si>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</si>
  <si>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</si>
  <si>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</si>
  <si>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</si>
  <si>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</si>
  <si>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</si>
  <si>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</si>
  <si>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</si>
  <si>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</si>
  <si>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</si>
  <si>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</si>
  <si>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</si>
  <si>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</si>
  <si>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</si>
  <si>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</si>
  <si>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</si>
  <si>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</si>
  <si>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</si>
  <si>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</si>
  <si>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</si>
  <si>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</si>
  <si>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</si>
  <si>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</si>
  <si>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</si>
  <si>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</si>
  <si>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</si>
  <si>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</si>
  <si>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</si>
  <si>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</si>
  <si>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</si>
  <si>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</si>
  <si>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</si>
  <si>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</si>
  <si>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</si>
  <si>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</si>
  <si>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</si>
  <si>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</si>
  <si>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</si>
  <si>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</si>
  <si>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</si>
  <si>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</si>
  <si>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</si>
  <si>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</si>
  <si>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</si>
  <si>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</si>
  <si>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</si>
  <si>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</si>
  <si>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</si>
  <si>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</si>
  <si>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</si>
  <si>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</si>
  <si>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</si>
  <si>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</si>
  <si>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</si>
  <si>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</si>
  <si>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</si>
  <si>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</si>
  <si>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</si>
  <si>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</si>
  <si>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</si>
  <si>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</si>
  <si>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</si>
  <si>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</si>
  <si>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</si>
  <si>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</si>
  <si>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</si>
  <si>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</si>
  <si>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</si>
  <si>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</si>
  <si>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</si>
  <si>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</si>
  <si>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</si>
  <si>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</si>
  <si>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</si>
  <si>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</si>
  <si>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</si>
  <si>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</si>
  <si>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</si>
  <si>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</si>
  <si>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</si>
  <si>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</si>
  <si>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</si>
  <si>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</si>
  <si>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</si>
  <si>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</si>
  <si>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</si>
  <si>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</si>
  <si>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</si>
  <si>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</si>
  <si>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</si>
  <si>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</si>
  <si>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</si>
  <si>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</si>
  <si>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</si>
  <si>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</si>
  <si>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</si>
  <si>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</si>
  <si>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</si>
  <si>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</si>
  <si>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</si>
  <si>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</si>
  <si>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</si>
  <si>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</si>
  <si>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</si>
  <si>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</si>
  <si>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</si>
  <si>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</si>
  <si>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</si>
  <si>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</si>
  <si>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</si>
  <si>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</si>
  <si>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</si>
  <si>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</si>
  <si>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</si>
  <si>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</si>
  <si>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</si>
  <si>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</si>
  <si>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</si>
  <si>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</si>
  <si>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</si>
  <si>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</si>
  <si>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</si>
  <si>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</si>
  <si>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</si>
  <si>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</si>
  <si>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</si>
  <si>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</si>
  <si>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</si>
  <si>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</si>
  <si>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</si>
  <si>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</si>
  <si>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</si>
  <si>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</si>
  <si>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</si>
  <si>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</si>
  <si>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</si>
  <si>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</si>
  <si>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</si>
  <si>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</si>
  <si>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</si>
  <si>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</si>
  <si>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</si>
  <si>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</si>
  <si>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</si>
  <si>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</si>
  <si>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</si>
  <si>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</si>
  <si>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</si>
  <si>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</si>
  <si>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</si>
  <si>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</si>
  <si>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</si>
  <si>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</si>
  <si>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</si>
  <si>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</si>
  <si>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</si>
  <si>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</si>
  <si>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</si>
  <si>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</si>
  <si>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</si>
  <si>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</si>
  <si>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</si>
  <si>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</si>
  <si>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</si>
  <si>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</si>
  <si>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</si>
  <si>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</si>
  <si>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</si>
  <si>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</si>
  <si>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</si>
  <si>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</si>
  <si>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</si>
  <si>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</si>
  <si>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</si>
  <si>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</si>
  <si>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</si>
  <si>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</si>
  <si>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</si>
  <si>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</si>
  <si>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</si>
  <si>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</si>
  <si>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</si>
  <si>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</si>
  <si>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</si>
  <si>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</si>
  <si>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</si>
  <si>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</si>
  <si>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</si>
  <si>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</si>
  <si>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</si>
  <si>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</si>
  <si>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</si>
  <si>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</si>
  <si>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</si>
  <si>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</si>
  <si>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</si>
  <si>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</si>
  <si>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</si>
  <si>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</si>
  <si>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</si>
  <si>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</si>
  <si>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</si>
  <si>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</si>
  <si>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</si>
  <si>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</si>
  <si>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</si>
  <si>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</si>
  <si>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</si>
  <si>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</si>
  <si>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</si>
  <si>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</si>
  <si>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</si>
  <si>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</si>
  <si>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</si>
  <si>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</si>
  <si>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</si>
  <si>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</si>
  <si>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</si>
  <si>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</si>
  <si>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</si>
  <si>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</si>
  <si>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</si>
  <si>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</si>
  <si>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</si>
  <si>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</si>
  <si>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</si>
  <si>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</si>
  <si>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</si>
  <si>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</si>
  <si>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</si>
  <si>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</si>
  <si>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</si>
  <si>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</si>
  <si>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</si>
  <si>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</si>
  <si>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</si>
  <si>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</si>
  <si>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</si>
  <si>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</si>
  <si>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</si>
  <si>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</si>
  <si>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</si>
  <si>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</si>
  <si>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</si>
  <si>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</si>
  <si>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</si>
  <si>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</si>
  <si>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</si>
  <si>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</si>
  <si>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</si>
  <si>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</si>
  <si>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</si>
  <si>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</si>
  <si>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</si>
  <si>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</si>
  <si>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</si>
  <si>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</si>
  <si>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</si>
  <si>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</si>
  <si>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</si>
  <si>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</si>
  <si>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</si>
  <si>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</si>
  <si>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</si>
  <si>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</si>
  <si>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</si>
  <si>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</si>
  <si>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</si>
  <si>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</si>
  <si>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</si>
  <si>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</si>
  <si>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</si>
  <si>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</si>
  <si>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</si>
  <si>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</si>
  <si>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</si>
  <si>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</si>
  <si>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</si>
  <si>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</si>
  <si>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</si>
  <si>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</si>
  <si>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</si>
  <si>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</si>
  <si>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</si>
  <si>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</si>
  <si>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</si>
  <si>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</si>
  <si>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</si>
  <si>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</si>
  <si>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</si>
  <si>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</si>
  <si>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</si>
  <si>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</si>
  <si>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</si>
  <si>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</si>
  <si>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</si>
  <si>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</si>
  <si>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</si>
  <si>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</si>
  <si>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</si>
  <si>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</si>
  <si>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</si>
  <si>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</si>
  <si>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</si>
  <si>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</si>
  <si>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</si>
  <si>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</si>
  <si>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</si>
  <si>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</si>
  <si>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</si>
  <si>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</si>
  <si>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</si>
  <si>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</si>
  <si>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</si>
  <si>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</si>
  <si>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</si>
  <si>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</si>
  <si>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</si>
  <si>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</si>
  <si>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</si>
  <si>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</si>
  <si>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</si>
  <si>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</si>
  <si>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</si>
  <si>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</si>
  <si>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</si>
  <si>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</si>
  <si>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</si>
  <si>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</si>
  <si>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</si>
  <si>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</si>
  <si>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</si>
  <si>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</si>
  <si>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</si>
  <si>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</si>
  <si>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</si>
  <si>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</si>
  <si>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</si>
  <si>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</si>
  <si>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</si>
  <si>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</si>
  <si>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</si>
  <si>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</si>
  <si>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</si>
  <si>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</si>
  <si>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</si>
  <si>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</si>
  <si>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</si>
  <si>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</si>
  <si>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</si>
  <si>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</si>
  <si>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</si>
  <si>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</si>
  <si>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</si>
  <si>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</si>
  <si>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</si>
  <si>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</si>
  <si>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</si>
  <si>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</si>
  <si>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</si>
  <si>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</si>
  <si>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</si>
  <si>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</si>
  <si>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</si>
  <si>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</si>
  <si>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</si>
  <si>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</si>
  <si>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</si>
  <si>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</si>
  <si>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</si>
  <si>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</si>
  <si>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</si>
  <si>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</si>
  <si>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</si>
  <si>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</si>
  <si>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</si>
  <si>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</si>
  <si>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</si>
  <si>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</si>
  <si>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</si>
  <si>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</si>
  <si>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</si>
  <si>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</si>
  <si>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</si>
  <si>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</si>
  <si>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</si>
  <si>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</si>
  <si>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</si>
  <si>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</si>
  <si>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</si>
  <si>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</si>
  <si>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</si>
  <si>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</si>
  <si>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</si>
  <si>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</si>
  <si>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</si>
  <si>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</si>
  <si>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</si>
  <si>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</si>
  <si>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</si>
  <si>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</si>
  <si>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</si>
  <si>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</si>
  <si>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</si>
  <si>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</si>
  <si>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</si>
  <si>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</si>
  <si>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</si>
  <si>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</si>
  <si>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</si>
  <si>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</si>
  <si>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</si>
  <si>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</si>
  <si>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</si>
  <si>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</si>
  <si>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</si>
  <si>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</si>
  <si>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</si>
  <si>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</si>
  <si>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</si>
  <si>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</si>
  <si>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</si>
  <si>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</si>
  <si>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</si>
  <si>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</si>
  <si>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</si>
  <si>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</si>
  <si>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</si>
  <si>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</si>
  <si>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</si>
  <si>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</si>
  <si>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</si>
  <si>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</si>
  <si>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</si>
  <si>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</si>
  <si>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</si>
  <si>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</si>
  <si>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</si>
  <si>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</si>
  <si>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</si>
  <si>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</si>
  <si>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</si>
  <si>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</si>
  <si>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</si>
  <si>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</si>
  <si>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</si>
  <si>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</si>
  <si>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</si>
  <si>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</si>
  <si>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</si>
  <si>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</si>
  <si>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</si>
  <si>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</si>
  <si>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</si>
  <si>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</si>
  <si>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</si>
  <si>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</si>
  <si>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</si>
  <si>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</si>
  <si>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</si>
  <si>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</si>
  <si>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</si>
  <si>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</si>
  <si>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</si>
  <si>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</si>
  <si>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</si>
  <si>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</si>
  <si>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</si>
  <si>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</si>
  <si>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</si>
  <si>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</si>
  <si>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</si>
  <si>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</si>
  <si>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</si>
  <si>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</si>
  <si>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</si>
  <si>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</si>
  <si>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</si>
  <si>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</si>
  <si>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</si>
  <si>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</si>
  <si>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</si>
  <si>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</si>
  <si>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</si>
  <si>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</si>
  <si>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</si>
  <si>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</si>
  <si>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</si>
  <si>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</si>
  <si>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</si>
  <si>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</si>
  <si>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</si>
  <si>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</si>
  <si>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</si>
  <si>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</si>
  <si>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</si>
  <si>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</si>
  <si>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</si>
  <si>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</si>
  <si>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</si>
  <si>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</si>
  <si>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</si>
  <si>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</si>
  <si>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</si>
  <si>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</si>
  <si>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</si>
  <si>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</si>
  <si>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</si>
  <si>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</si>
  <si>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</si>
  <si>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</si>
  <si>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</si>
  <si>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</si>
  <si>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</si>
  <si>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</si>
  <si>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</si>
  <si>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</si>
  <si>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</si>
  <si>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</si>
  <si>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</si>
  <si>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</si>
  <si>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</si>
  <si>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</si>
  <si>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</si>
  <si>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</si>
  <si>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</si>
  <si>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</si>
  <si>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</si>
  <si>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</si>
  <si>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</si>
  <si>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</si>
  <si>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</si>
  <si>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</si>
  <si>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</si>
  <si>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</si>
  <si>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</si>
  <si>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</si>
  <si>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</si>
  <si>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</si>
  <si>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</si>
  <si>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</si>
  <si>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</si>
  <si>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</si>
  <si>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</si>
  <si>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</si>
  <si>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</si>
  <si>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</si>
  <si>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</si>
  <si>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</si>
  <si>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</si>
  <si>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</si>
  <si>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</si>
  <si>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</si>
  <si>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</si>
  <si>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</si>
  <si>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</si>
  <si>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</si>
  <si>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</si>
  <si>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</si>
  <si>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</si>
  <si>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</si>
  <si>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</si>
  <si>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</si>
  <si>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</si>
  <si>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</si>
  <si>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</si>
  <si>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</si>
  <si>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</si>
  <si>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</si>
  <si>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</si>
  <si>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</si>
  <si>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</si>
  <si>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</si>
  <si>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</si>
  <si>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</si>
  <si>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</si>
  <si>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</si>
  <si>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</si>
  <si>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</si>
  <si>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</si>
  <si>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</si>
  <si>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</si>
  <si>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</si>
  <si>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</si>
  <si>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</si>
  <si>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</si>
  <si>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</si>
  <si>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</si>
  <si>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</si>
  <si>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</si>
  <si>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</si>
  <si>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</si>
  <si>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</si>
  <si>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</si>
  <si>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</si>
  <si>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</si>
  <si>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</si>
  <si>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</si>
  <si>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</si>
  <si>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</si>
  <si>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</si>
  <si>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</si>
  <si>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</si>
  <si>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</si>
  <si>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</si>
  <si>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</si>
  <si>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</si>
  <si>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</si>
  <si>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</si>
  <si>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</si>
  <si>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</si>
  <si>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</si>
  <si>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</si>
  <si>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</si>
  <si>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</si>
  <si>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</si>
  <si>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</si>
  <si>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</si>
  <si>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</si>
  <si>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</si>
  <si>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</si>
  <si>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</si>
  <si>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</si>
  <si>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</si>
  <si>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</si>
  <si>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</si>
  <si>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</si>
  <si>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</si>
  <si>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</si>
  <si>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</si>
  <si>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</si>
  <si>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</si>
  <si>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</si>
  <si>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</si>
  <si>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</si>
  <si>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</si>
  <si>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</si>
  <si>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</si>
  <si>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</si>
  <si>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</si>
  <si>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</si>
  <si>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</si>
  <si>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</si>
  <si>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</si>
  <si>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</si>
  <si>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</si>
  <si>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</si>
  <si>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</si>
  <si>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</si>
  <si>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</si>
  <si>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</si>
  <si>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</si>
  <si>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</si>
  <si>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</si>
  <si>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</si>
  <si>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</si>
  <si>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</si>
  <si>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</si>
  <si>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</si>
  <si>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</si>
  <si>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</si>
  <si>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</si>
  <si>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</si>
  <si>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</si>
  <si>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</si>
  <si>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</si>
  <si>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</si>
  <si>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</si>
  <si>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</si>
  <si>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</si>
  <si>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</si>
  <si>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</si>
  <si>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</si>
  <si>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</si>
  <si>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</si>
  <si>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</si>
  <si>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</si>
  <si>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</si>
  <si>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</si>
  <si>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</si>
  <si>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</si>
  <si>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</si>
  <si>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</si>
  <si>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</si>
  <si>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</si>
  <si>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</si>
  <si>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</si>
  <si>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</si>
  <si>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</si>
  <si>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</si>
  <si>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</si>
  <si>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</si>
  <si>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</si>
  <si>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</si>
  <si>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</si>
  <si>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</si>
  <si>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</si>
  <si>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</si>
  <si>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</si>
  <si>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</si>
  <si>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</si>
  <si>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</si>
  <si>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</si>
  <si>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</si>
  <si>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</si>
  <si>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</si>
  <si>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</si>
  <si>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</si>
  <si>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</si>
  <si>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</si>
  <si>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</si>
  <si>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</si>
  <si>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</si>
  <si>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</si>
  <si>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</si>
  <si>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</si>
  <si>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</si>
  <si>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</si>
  <si>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</si>
  <si>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</si>
  <si>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</si>
  <si>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</si>
  <si>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</si>
  <si>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</si>
  <si>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</si>
  <si>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</si>
  <si>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</si>
  <si>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</si>
  <si>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</si>
  <si>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</si>
  <si>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</si>
  <si>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</si>
  <si>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</si>
  <si>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</si>
  <si>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</si>
  <si>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</si>
  <si>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</si>
  <si>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</si>
  <si>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</si>
  <si>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</si>
  <si>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</si>
  <si>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</si>
  <si>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</si>
  <si>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</si>
  <si>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</si>
  <si>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</si>
  <si>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</si>
  <si>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</si>
  <si>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</si>
  <si>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</si>
  <si>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</si>
  <si>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</si>
  <si>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</si>
  <si>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</si>
  <si>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</si>
  <si>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</si>
  <si>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</si>
  <si>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</si>
  <si>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</si>
  <si>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</si>
  <si>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</si>
  <si>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</si>
  <si>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</si>
  <si>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</si>
  <si>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</si>
  <si>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</si>
  <si>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</si>
  <si>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</si>
  <si>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</si>
  <si>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</si>
  <si>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</si>
  <si>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</si>
  <si>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</si>
  <si>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</si>
  <si>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</si>
  <si>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</si>
  <si>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</si>
  <si>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</si>
  <si>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</si>
  <si>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</si>
  <si>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</si>
  <si>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</si>
  <si>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</si>
  <si>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</si>
  <si>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</si>
  <si>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</si>
  <si>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</si>
  <si>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</si>
  <si>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</si>
  <si>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</si>
  <si>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</si>
  <si>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</si>
  <si>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</si>
  <si>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</si>
  <si>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</si>
  <si>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</si>
  <si>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</si>
  <si>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</si>
  <si>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</si>
  <si>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</si>
  <si>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</si>
  <si>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</si>
  <si>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</si>
  <si>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</si>
  <si>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</si>
  <si>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</si>
  <si>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</si>
  <si>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</si>
  <si>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</si>
  <si>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</si>
  <si>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</si>
  <si>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</si>
  <si>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</si>
  <si>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</si>
  <si>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</si>
  <si>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</si>
  <si>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</si>
  <si>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</si>
  <si>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</si>
  <si>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</si>
  <si>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</si>
  <si>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</si>
  <si>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</si>
  <si>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</si>
  <si>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</si>
  <si>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</si>
  <si>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</si>
  <si>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</si>
  <si>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</si>
  <si>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</si>
  <si>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</si>
  <si>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</si>
  <si>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</si>
  <si>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</si>
  <si>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</si>
  <si>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</si>
  <si>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</si>
  <si>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</si>
  <si>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</si>
  <si>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</si>
  <si>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</si>
  <si>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</si>
  <si>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</si>
  <si>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</si>
  <si>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</si>
  <si>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</si>
  <si>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</si>
  <si>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</si>
  <si>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</si>
  <si>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</si>
  <si>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</si>
  <si>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</si>
  <si>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</si>
  <si>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</si>
  <si>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</si>
  <si>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</si>
  <si>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</si>
  <si>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</si>
  <si>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</si>
  <si>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</si>
  <si>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</si>
  <si>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</si>
  <si>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</si>
  <si>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</si>
  <si>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</si>
  <si>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</si>
  <si>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</si>
  <si>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</si>
  <si>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</si>
  <si>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</si>
  <si>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</si>
  <si>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</si>
  <si>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</si>
  <si>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</si>
  <si>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</si>
  <si>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</si>
  <si>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</si>
  <si>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</si>
  <si>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</si>
  <si>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</si>
  <si>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</si>
  <si>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</si>
  <si>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</si>
  <si>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</si>
  <si>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</si>
  <si>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</si>
  <si>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</si>
  <si>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</si>
  <si>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</si>
  <si>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</si>
  <si>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</si>
  <si>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</si>
  <si>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</si>
  <si>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</si>
  <si>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</si>
  <si>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</si>
  <si>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</si>
  <si>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</si>
  <si>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</si>
  <si>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</si>
  <si>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</si>
  <si>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</si>
  <si>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</si>
  <si>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</si>
  <si>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</si>
  <si>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</si>
  <si>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</si>
  <si>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</si>
  <si>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</si>
  <si>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</si>
  <si>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</si>
  <si>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</si>
  <si>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</si>
  <si>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</si>
  <si>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</si>
  <si>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</si>
  <si>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</si>
  <si>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</si>
  <si>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</si>
  <si>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</si>
  <si>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</si>
  <si>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</si>
  <si>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</si>
  <si>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</si>
  <si>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</si>
  <si>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</si>
  <si>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</si>
  <si>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</si>
  <si>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</si>
  <si>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</si>
  <si>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</si>
  <si>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</si>
  <si>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</si>
  <si>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</si>
  <si>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</si>
  <si>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</si>
  <si>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</si>
  <si>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</si>
  <si>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</si>
  <si>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</si>
  <si>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</si>
  <si>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</si>
  <si>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</si>
  <si>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</si>
  <si>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</si>
  <si>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</si>
  <si>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</si>
  <si>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</si>
  <si>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</si>
  <si>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</si>
  <si>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</si>
  <si>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</si>
  <si>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</si>
  <si>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</si>
  <si>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</si>
  <si>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</si>
  <si>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</si>
  <si>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</si>
  <si>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</si>
  <si>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</si>
  <si>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</si>
  <si>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</si>
  <si>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</si>
  <si>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</si>
  <si>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</si>
  <si>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</si>
  <si>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</si>
  <si>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</si>
  <si>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</si>
  <si>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</si>
  <si>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</si>
  <si>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</si>
  <si>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</si>
  <si>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</si>
  <si>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</si>
  <si>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</si>
  <si>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</si>
  <si>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</si>
  <si>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</si>
  <si>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</si>
  <si>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</si>
  <si>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</si>
  <si>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</si>
  <si>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</si>
  <si>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</si>
  <si>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</si>
  <si>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</si>
  <si>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</si>
  <si>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</si>
  <si>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</si>
  <si>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</si>
  <si>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</si>
  <si>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</si>
  <si>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</si>
  <si>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</si>
  <si>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</si>
  <si>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</si>
  <si>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</si>
  <si>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</si>
  <si>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</si>
  <si>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</si>
  <si>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</si>
  <si>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</si>
  <si>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</si>
  <si>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</si>
  <si>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</si>
  <si>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</si>
  <si>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</si>
  <si>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</si>
  <si>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</si>
  <si>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</si>
  <si>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</si>
  <si>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</si>
  <si>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</si>
  <si>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</si>
  <si>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</si>
  <si>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</si>
  <si>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</si>
  <si>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</si>
  <si>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</si>
  <si>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</si>
  <si>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</si>
  <si>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</si>
  <si>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</si>
  <si>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</si>
  <si>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</si>
  <si>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</si>
  <si>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</si>
  <si>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</si>
  <si>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</si>
  <si>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</si>
  <si>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</si>
  <si>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</si>
  <si>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</si>
  <si>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</si>
  <si>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</si>
  <si>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</si>
  <si>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</si>
  <si>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</si>
  <si>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</si>
  <si>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</si>
  <si>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</si>
  <si>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</si>
  <si>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</si>
  <si>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</si>
  <si>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</si>
  <si>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</si>
  <si>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</si>
  <si>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</si>
  <si>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</si>
  <si>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</si>
  <si>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</si>
  <si>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</si>
  <si>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</si>
  <si>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</si>
  <si>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</si>
  <si>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</si>
  <si>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</si>
  <si>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</si>
  <si>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</si>
  <si>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</si>
  <si>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</si>
  <si>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</si>
  <si>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</si>
  <si>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</si>
  <si>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</si>
  <si>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</si>
  <si>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</si>
  <si>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</si>
  <si>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</si>
  <si>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</si>
  <si>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</si>
  <si>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</si>
  <si>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</si>
  <si>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</si>
  <si>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</si>
  <si>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</si>
  <si>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</si>
  <si>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</si>
  <si>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</si>
  <si>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</si>
  <si>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</si>
  <si>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</si>
  <si>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</si>
  <si>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</si>
  <si>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</si>
  <si>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</si>
  <si>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</si>
  <si>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</si>
  <si>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</si>
  <si>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</si>
  <si>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</si>
  <si>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</si>
  <si>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</si>
  <si>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</si>
  <si>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</si>
  <si>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</si>
  <si>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</si>
  <si>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</si>
  <si>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</si>
  <si>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</si>
  <si>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</si>
  <si>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</si>
  <si>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</si>
  <si>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</si>
  <si>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</si>
  <si>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</si>
  <si>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</si>
  <si>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</si>
  <si>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</si>
  <si>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</si>
  <si>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</si>
  <si>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</si>
  <si>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</si>
  <si>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</si>
  <si>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</si>
  <si>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</si>
  <si>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</si>
  <si>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</si>
  <si>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</si>
  <si>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</si>
  <si>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</si>
  <si>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</si>
  <si>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</si>
  <si>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</si>
  <si>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</si>
  <si>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</si>
  <si>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</si>
  <si>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</si>
  <si>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</si>
  <si>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</si>
  <si>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</si>
  <si>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</si>
  <si>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</si>
  <si>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</si>
  <si>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</si>
  <si>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</si>
  <si>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</si>
  <si>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</si>
  <si>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</si>
  <si>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</si>
  <si>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</si>
  <si>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</si>
  <si>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</si>
  <si>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</si>
  <si>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</si>
  <si>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</si>
  <si>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</si>
  <si>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</si>
  <si>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</si>
  <si>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</si>
  <si>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</si>
  <si>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</si>
  <si>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</si>
  <si>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</si>
  <si>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</si>
  <si>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</si>
  <si>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</si>
  <si>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</si>
  <si>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</si>
  <si>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</si>
  <si>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</si>
  <si>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</si>
  <si>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</si>
  <si>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</si>
  <si>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</si>
  <si>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</si>
  <si>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</si>
  <si>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</si>
  <si>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</si>
  <si>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</si>
  <si>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</si>
  <si>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</si>
  <si>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</si>
  <si>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</si>
  <si>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</si>
  <si>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</si>
  <si>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</si>
  <si>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</si>
  <si>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</si>
  <si>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</si>
  <si>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</si>
  <si>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</si>
  <si>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</si>
  <si>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</si>
  <si>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</si>
  <si>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</si>
  <si>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</si>
  <si>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</si>
  <si>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</si>
  <si>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</si>
  <si>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</si>
  <si>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</si>
  <si>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</si>
  <si>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</si>
  <si>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</si>
  <si>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</si>
  <si>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</si>
  <si>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</si>
  <si>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</si>
  <si>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</si>
  <si>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</si>
  <si>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</si>
  <si>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</si>
  <si>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</si>
  <si>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</si>
  <si>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</si>
  <si>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</si>
  <si>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</si>
  <si>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</si>
  <si>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</si>
  <si>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</si>
  <si>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</si>
  <si>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</si>
  <si>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</si>
  <si>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</si>
  <si>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</si>
  <si>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</si>
  <si>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</si>
  <si>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</si>
  <si>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</si>
  <si>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</si>
  <si>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</si>
  <si>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</si>
  <si>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</si>
  <si>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</si>
  <si>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</si>
  <si>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</si>
  <si>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</si>
  <si>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</si>
  <si>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</si>
  <si>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</si>
  <si>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</si>
  <si>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</si>
  <si>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</si>
  <si>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</si>
  <si>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</si>
  <si>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</si>
  <si>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</si>
  <si>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</si>
  <si>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</si>
  <si>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</si>
  <si>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</si>
  <si>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</si>
  <si>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</si>
  <si>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</si>
  <si>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</si>
  <si>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</si>
  <si>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</si>
  <si>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</si>
  <si>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</si>
  <si>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</si>
  <si>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</si>
  <si>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</si>
  <si>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</si>
  <si>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</si>
  <si>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</si>
  <si>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</si>
  <si>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</si>
  <si>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</si>
  <si>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</si>
  <si>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</si>
  <si>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</si>
  <si>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</si>
  <si>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</si>
  <si>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</si>
  <si>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</si>
  <si>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</si>
  <si>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</si>
  <si>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</si>
  <si>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</si>
  <si>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</si>
  <si>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</si>
  <si>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</si>
  <si>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</si>
  <si>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</si>
  <si>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</si>
  <si>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</si>
  <si>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</si>
  <si>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</si>
  <si>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</si>
  <si>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</si>
  <si>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</si>
  <si>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</si>
  <si>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</si>
  <si>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</si>
  <si>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</si>
  <si>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</si>
  <si>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</si>
  <si>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</si>
  <si>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</si>
  <si>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</si>
  <si>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</si>
  <si>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</si>
  <si>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</si>
  <si>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</si>
  <si>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</si>
  <si>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</si>
  <si>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</si>
  <si>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</si>
  <si>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</si>
  <si>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</si>
  <si>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</si>
  <si>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</si>
  <si>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</si>
  <si>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</si>
  <si>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</si>
  <si>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</si>
  <si>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</si>
  <si>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</si>
  <si>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</si>
  <si>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</si>
  <si>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</si>
  <si>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</si>
  <si>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</si>
  <si>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</si>
  <si>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</si>
  <si>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</si>
  <si>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</si>
  <si>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</si>
  <si>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</si>
  <si>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</si>
  <si>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</si>
  <si>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</si>
  <si>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</si>
  <si>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</si>
  <si>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</si>
  <si>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</si>
  <si>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</si>
  <si>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</si>
  <si>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</si>
  <si>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</si>
  <si>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</si>
  <si>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</si>
  <si>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</si>
  <si>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</si>
  <si>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</si>
  <si>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</si>
  <si>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</si>
  <si>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</si>
  <si>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</si>
  <si>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</si>
  <si>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</si>
  <si>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</si>
  <si>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</si>
  <si>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</si>
  <si>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</si>
  <si>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</si>
  <si>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</si>
  <si>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</si>
  <si>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</si>
  <si>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</si>
  <si>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</si>
  <si>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</si>
  <si>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</si>
  <si>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</si>
  <si>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</si>
  <si>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</si>
  <si>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</si>
  <si>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</si>
  <si>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</si>
  <si>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</si>
  <si>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</si>
  <si>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</si>
  <si>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</si>
  <si>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</si>
  <si>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</si>
  <si>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</si>
  <si>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</si>
  <si>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</si>
  <si>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</si>
  <si>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</si>
  <si>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</si>
  <si>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</si>
  <si>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</si>
  <si>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</si>
  <si>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</si>
  <si>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</si>
  <si>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</si>
  <si>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</si>
  <si>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</si>
  <si>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</si>
  <si>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</si>
  <si>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</si>
  <si>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</si>
  <si>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</si>
  <si>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</si>
  <si>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</si>
  <si>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</si>
  <si>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</si>
  <si>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</si>
  <si>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</si>
  <si>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</si>
  <si>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</si>
  <si>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</si>
  <si>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</si>
  <si>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</si>
  <si>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</si>
  <si>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</si>
  <si>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</si>
  <si>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</si>
  <si>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</si>
  <si>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</si>
  <si>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</si>
  <si>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</si>
  <si>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</si>
  <si>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</si>
  <si>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</si>
  <si>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</si>
  <si>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</si>
  <si>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</si>
  <si>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</si>
  <si>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</si>
  <si>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</si>
  <si>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</si>
  <si>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</si>
  <si>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</si>
  <si>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</si>
  <si>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</si>
  <si>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</si>
  <si>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</si>
  <si>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</si>
  <si>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</si>
  <si>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</si>
  <si>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</si>
  <si>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</si>
  <si>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</si>
  <si>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</si>
  <si>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</si>
  <si>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</si>
  <si>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</si>
  <si>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</si>
  <si>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</si>
  <si>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</si>
  <si>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</si>
  <si>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</si>
  <si>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</si>
  <si>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</si>
  <si>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</si>
  <si>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</si>
  <si>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</si>
  <si>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</si>
  <si>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</si>
  <si>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</si>
  <si>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</si>
  <si>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</si>
  <si>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</si>
  <si>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</si>
  <si>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</si>
  <si>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</si>
  <si>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</si>
  <si>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</si>
  <si>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</si>
  <si>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</si>
  <si>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</si>
  <si>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</si>
  <si>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</si>
  <si>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</si>
  <si>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</si>
  <si>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</si>
  <si>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</si>
  <si>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</si>
  <si>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</si>
  <si>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</si>
  <si>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</si>
  <si>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</si>
  <si>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</si>
  <si>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</si>
  <si>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</si>
  <si>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</si>
  <si>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</si>
  <si>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</si>
  <si>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</si>
  <si>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</si>
  <si>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</si>
  <si>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</si>
  <si>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</si>
  <si>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</si>
  <si>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</si>
  <si>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</si>
  <si>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</si>
  <si>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</si>
  <si>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</si>
  <si>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</si>
  <si>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</si>
  <si>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</si>
  <si>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</si>
  <si>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</si>
  <si>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</si>
  <si>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</si>
  <si>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</si>
  <si>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</si>
  <si>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</si>
  <si>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</si>
  <si>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</si>
  <si>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</si>
  <si>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</si>
  <si>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</si>
  <si>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</si>
  <si>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</si>
  <si>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</si>
  <si>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</si>
  <si>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</si>
  <si>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</si>
  <si>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</si>
  <si>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</si>
  <si>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</si>
  <si>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</si>
  <si>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</si>
  <si>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</si>
  <si>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</si>
  <si>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</si>
  <si>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</si>
  <si>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</si>
  <si>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</si>
  <si>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</si>
  <si>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</si>
  <si>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</si>
  <si>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</si>
  <si>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</si>
  <si>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</si>
  <si>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</si>
  <si>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</si>
  <si>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</si>
  <si>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</si>
  <si>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</si>
  <si>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</si>
  <si>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</si>
  <si>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</si>
  <si>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</si>
  <si>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</si>
  <si>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</si>
  <si>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</si>
  <si>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</si>
  <si>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</si>
  <si>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</si>
  <si>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</si>
  <si>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</si>
  <si>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</si>
  <si>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</si>
  <si>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</si>
  <si>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</si>
  <si>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</si>
  <si>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</si>
  <si>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</si>
  <si>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</si>
  <si>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</si>
  <si>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</si>
  <si>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</si>
  <si>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</si>
  <si>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</si>
  <si>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</si>
  <si>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</si>
  <si>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</si>
  <si>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</si>
  <si>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</si>
  <si>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</si>
  <si>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</si>
  <si>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</si>
  <si>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</si>
  <si>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</si>
  <si>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</si>
  <si>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</si>
  <si>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</si>
  <si>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</si>
  <si>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</si>
  <si>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</si>
  <si>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</si>
  <si>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</si>
  <si>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</si>
  <si>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</si>
  <si>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</si>
  <si>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</si>
  <si>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</si>
  <si>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</si>
  <si>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</si>
  <si>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</si>
  <si>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</si>
  <si>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</si>
  <si>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</si>
  <si>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</si>
  <si>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</si>
  <si>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</si>
  <si>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</si>
  <si>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</si>
  <si>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</si>
  <si>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</si>
  <si>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</si>
  <si>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</si>
  <si>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</si>
  <si>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</si>
  <si>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</si>
  <si>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</si>
  <si>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</si>
  <si>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</si>
  <si>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</si>
  <si>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</si>
  <si>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</si>
  <si>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</si>
  <si>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</si>
  <si>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</si>
  <si>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</si>
  <si>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</si>
  <si>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</si>
  <si>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</si>
  <si>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</si>
  <si>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</si>
  <si>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</si>
  <si>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</si>
  <si>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</si>
  <si>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</si>
  <si>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</si>
  <si>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</si>
  <si>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</si>
  <si>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</si>
  <si>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</si>
  <si>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</si>
  <si>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</si>
  <si>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</si>
  <si>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</si>
  <si>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</si>
  <si>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</si>
  <si>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</si>
  <si>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</si>
  <si>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</si>
  <si>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</si>
  <si>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</si>
  <si>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</si>
  <si>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</si>
  <si>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</si>
  <si>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</si>
  <si>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</si>
  <si>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</si>
  <si>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</si>
  <si>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</si>
  <si>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</si>
  <si>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</si>
  <si>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</si>
  <si>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</si>
  <si>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</si>
  <si>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</si>
  <si>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</si>
  <si>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</si>
  <si>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</si>
  <si>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</si>
  <si>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</si>
  <si>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</si>
  <si>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</si>
  <si>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</si>
  <si>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</si>
  <si>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</si>
  <si>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</si>
  <si>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</si>
  <si>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</si>
  <si>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</si>
  <si>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</si>
  <si>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</si>
  <si>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</si>
  <si>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</si>
  <si>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</si>
  <si>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</si>
  <si>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</si>
  <si>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</si>
  <si>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</si>
  <si>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</si>
  <si>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</si>
  <si>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</si>
  <si>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</si>
  <si>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</si>
  <si>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</si>
  <si>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</si>
  <si>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</si>
  <si>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</si>
  <si>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</si>
  <si>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</si>
  <si>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</si>
  <si>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</si>
  <si>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</si>
  <si>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</si>
  <si>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</si>
  <si>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</si>
  <si>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</si>
  <si>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</si>
  <si>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</si>
  <si>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</si>
  <si>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</si>
  <si>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</si>
  <si>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</si>
  <si>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</si>
  <si>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</si>
  <si>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</si>
  <si>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</si>
  <si>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</si>
  <si>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</si>
  <si>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</si>
  <si>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</si>
  <si>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</si>
  <si>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</si>
  <si>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</si>
  <si>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</si>
  <si>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</si>
  <si>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</si>
  <si>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</si>
  <si>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</si>
  <si>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</si>
  <si>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</si>
  <si>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</si>
  <si>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</si>
  <si>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</si>
  <si>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</si>
  <si>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</si>
  <si>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</si>
  <si>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</si>
  <si>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</si>
  <si>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</si>
  <si>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</si>
  <si>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</si>
  <si>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</si>
  <si>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</si>
  <si>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</si>
  <si>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</si>
  <si>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</si>
  <si>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</si>
  <si>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</si>
  <si>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</si>
  <si>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</si>
  <si>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</si>
  <si>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</si>
  <si>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</si>
  <si>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</si>
  <si>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</si>
  <si>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</si>
  <si>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</si>
  <si>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</si>
  <si>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</si>
  <si>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</si>
  <si>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</si>
  <si>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</si>
  <si>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</si>
  <si>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</si>
  <si>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</si>
  <si>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</si>
  <si>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</si>
  <si>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</si>
  <si>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</si>
  <si>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</si>
  <si>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</si>
  <si>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</si>
  <si>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</si>
  <si>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</si>
  <si>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</si>
  <si>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</si>
  <si>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</si>
  <si>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</si>
  <si>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</si>
  <si>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</si>
  <si>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</si>
  <si>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</si>
  <si>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</si>
  <si>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</si>
  <si>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</si>
  <si>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</si>
  <si>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</si>
  <si>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</si>
  <si>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</si>
  <si>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</si>
  <si>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</si>
  <si>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</si>
  <si>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</si>
  <si>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</si>
  <si>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</si>
  <si>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</si>
  <si>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</si>
  <si>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</si>
  <si>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</si>
  <si>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</si>
  <si>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</si>
  <si>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</si>
  <si>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</si>
  <si>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</si>
  <si>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</si>
  <si>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</si>
  <si>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</si>
  <si>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</si>
  <si>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</si>
  <si>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</si>
  <si>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</si>
  <si>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</si>
  <si>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</si>
  <si>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</si>
  <si>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</si>
  <si>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</si>
  <si>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</si>
  <si>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</si>
  <si>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</si>
  <si>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</si>
  <si>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</si>
  <si>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</si>
  <si>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</si>
  <si>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</si>
  <si>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</si>
  <si>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</si>
  <si>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</si>
  <si>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</si>
  <si>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</si>
  <si>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</si>
  <si>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</si>
  <si>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</si>
  <si>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</si>
  <si>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</si>
  <si>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</si>
  <si>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</si>
  <si>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</si>
  <si>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</si>
  <si>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</si>
  <si>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</si>
  <si>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</si>
  <si>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</si>
  <si>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</si>
  <si>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</si>
  <si>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</si>
  <si>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</si>
  <si>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</si>
  <si>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</si>
  <si>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</si>
  <si>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</si>
  <si>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</si>
  <si>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</si>
  <si>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</si>
  <si>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</si>
  <si>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</si>
  <si>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</si>
  <si>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</si>
  <si>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</si>
  <si>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</si>
  <si>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</si>
  <si>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</si>
  <si>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</si>
  <si>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</si>
  <si>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</si>
  <si>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</si>
  <si>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</si>
  <si>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</si>
  <si>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</si>
  <si>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</si>
  <si>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</si>
  <si>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</si>
  <si>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</si>
  <si>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</si>
  <si>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</si>
  <si>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</si>
  <si>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</si>
  <si>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</si>
  <si>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</si>
  <si>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</si>
  <si>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</si>
  <si>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</si>
  <si>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</si>
  <si>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</si>
  <si>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</si>
  <si>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</si>
  <si>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</si>
  <si>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</si>
  <si>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</si>
  <si>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</si>
  <si>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</si>
  <si>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</si>
  <si>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</si>
  <si>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</si>
  <si>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</si>
  <si>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</si>
  <si>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</si>
  <si>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</si>
  <si>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</si>
  <si>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</si>
  <si>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</si>
  <si>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</si>
  <si>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</si>
  <si>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</si>
  <si>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</si>
  <si>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</si>
  <si>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</si>
  <si>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</si>
  <si>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</si>
  <si>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</si>
  <si>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</si>
  <si>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</si>
  <si>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</si>
  <si>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</si>
  <si>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</si>
  <si>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</si>
  <si>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</si>
  <si>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</si>
  <si>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</si>
  <si>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</si>
  <si>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</si>
  <si>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</si>
  <si>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</si>
  <si>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</si>
  <si>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</si>
  <si>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</si>
  <si>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</si>
  <si>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</si>
  <si>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</si>
  <si>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</si>
  <si>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</si>
  <si>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</si>
  <si>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</si>
  <si>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</si>
  <si>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</si>
  <si>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</si>
  <si>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</si>
  <si>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</si>
  <si>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</si>
  <si>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</si>
  <si>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</si>
  <si>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</si>
  <si>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</si>
  <si>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</si>
  <si>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</si>
  <si>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</si>
  <si>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</si>
  <si>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</si>
  <si>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</si>
  <si>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</si>
  <si>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</si>
  <si>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</si>
  <si>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</si>
  <si>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</si>
  <si>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</si>
  <si>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</si>
  <si>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</si>
  <si>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</si>
  <si>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</si>
  <si>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</si>
  <si>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</si>
  <si>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</si>
  <si>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</si>
  <si>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</si>
  <si>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</si>
  <si>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</si>
  <si>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</si>
  <si>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</si>
  <si>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</si>
  <si>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</si>
  <si>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</si>
  <si>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</si>
  <si>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</si>
  <si>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</si>
  <si>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</si>
  <si>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</si>
  <si>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</si>
  <si>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</si>
  <si>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</si>
  <si>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</si>
  <si>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</si>
  <si>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</si>
  <si>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</si>
  <si>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</si>
  <si>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</si>
  <si>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</si>
  <si>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</si>
  <si>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</si>
  <si>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</si>
  <si>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</si>
  <si>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</si>
  <si>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</si>
  <si>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</si>
  <si>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</si>
  <si>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</si>
  <si>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</si>
  <si>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</si>
  <si>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</si>
  <si>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</si>
  <si>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</si>
  <si>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</si>
  <si>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</si>
  <si>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</si>
  <si>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</si>
  <si>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</si>
  <si>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</si>
  <si>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</si>
  <si>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</si>
  <si>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</si>
  <si>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</si>
  <si>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</si>
  <si>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</si>
  <si>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</si>
  <si>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</si>
  <si>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</si>
  <si>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</si>
  <si>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</si>
  <si>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</si>
  <si>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</si>
  <si>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</si>
  <si>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</si>
  <si>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</si>
  <si>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</si>
  <si>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</si>
  <si>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</si>
  <si>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</si>
  <si>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</si>
  <si>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</si>
  <si>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</si>
  <si>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</si>
  <si>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</si>
  <si>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</si>
  <si>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</si>
  <si>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</si>
  <si>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</si>
  <si>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</si>
  <si>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</si>
  <si>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</si>
  <si>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</si>
  <si>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</si>
  <si>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</si>
  <si>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</si>
  <si>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</si>
  <si>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</si>
  <si>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</si>
  <si>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</si>
  <si>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</si>
  <si>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</si>
  <si>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</si>
  <si>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</si>
  <si>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</si>
  <si>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</si>
  <si>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</si>
  <si>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</si>
  <si>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</si>
  <si>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</si>
  <si>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</si>
  <si>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</si>
  <si>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</si>
  <si>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</si>
  <si>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</si>
  <si>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</si>
  <si>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</si>
  <si>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</si>
  <si>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</si>
  <si>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</si>
  <si>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</si>
  <si>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</si>
  <si>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</si>
  <si>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</si>
  <si>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</si>
  <si>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</si>
  <si>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</si>
  <si>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</si>
  <si>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</si>
  <si>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</si>
  <si>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</si>
  <si>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</si>
  <si>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</si>
  <si>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</si>
  <si>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</si>
  <si>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</si>
  <si>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</si>
  <si>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</si>
  <si>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</si>
  <si>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</si>
  <si>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</si>
  <si>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</si>
  <si>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</si>
  <si>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</si>
  <si>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</si>
  <si>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</si>
  <si>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</si>
  <si>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</si>
  <si>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</si>
  <si>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</si>
  <si>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</si>
  <si>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</si>
  <si>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</si>
  <si>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</si>
  <si>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</si>
  <si>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</si>
  <si>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</si>
  <si>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</si>
  <si>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</si>
  <si>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</si>
  <si>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</si>
  <si>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</si>
  <si>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</si>
  <si>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</si>
  <si>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</si>
  <si>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</si>
  <si>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</si>
  <si>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</si>
  <si>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</si>
  <si>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</si>
  <si>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</si>
  <si>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</si>
  <si>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</si>
  <si>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</si>
  <si>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</si>
  <si>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</si>
  <si>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</si>
  <si>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</si>
  <si>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</si>
  <si>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</si>
  <si>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</si>
  <si>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</si>
  <si>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</si>
  <si>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</si>
  <si>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</si>
  <si>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</si>
  <si>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</si>
  <si>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</si>
  <si>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</si>
  <si>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</si>
  <si>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</si>
  <si>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</si>
  <si>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</si>
  <si>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</si>
  <si>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</si>
  <si>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</si>
  <si>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</si>
  <si>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</si>
  <si>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</si>
  <si>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</si>
  <si>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</si>
  <si>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</si>
  <si>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</si>
  <si>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</si>
  <si>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</si>
  <si>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</si>
  <si>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</si>
  <si>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</si>
  <si>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</si>
  <si>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</si>
  <si>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</si>
  <si>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</si>
  <si>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</si>
  <si>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</si>
  <si>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</si>
  <si>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</si>
  <si>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</si>
  <si>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</si>
  <si>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</si>
  <si>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</si>
  <si>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</si>
  <si>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</si>
  <si>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</si>
  <si>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</si>
  <si>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</si>
  <si>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</si>
  <si>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</si>
  <si>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</si>
  <si>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</si>
  <si>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</si>
  <si>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</si>
  <si>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</si>
  <si>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</si>
  <si>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</si>
  <si>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</si>
  <si>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</si>
  <si>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</si>
  <si>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</si>
  <si>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</si>
  <si>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</si>
  <si>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</si>
  <si>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</si>
  <si>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</si>
  <si>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</si>
  <si>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</si>
  <si>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</si>
  <si>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</si>
  <si>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</si>
  <si>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</si>
  <si>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</si>
  <si>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</si>
  <si>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</si>
  <si>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</si>
  <si>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</si>
  <si>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</si>
  <si>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</si>
  <si>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</si>
  <si>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</si>
  <si>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</si>
  <si>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</si>
  <si>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</si>
  <si>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</si>
  <si>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</si>
  <si>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</si>
  <si>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</si>
  <si>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</si>
  <si>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</si>
  <si>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</si>
  <si>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</si>
  <si>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</si>
  <si>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</si>
  <si>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</si>
  <si>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</si>
  <si>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</si>
  <si>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</si>
  <si>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</si>
  <si>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</si>
  <si>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</si>
  <si>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</si>
  <si>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</si>
  <si>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</si>
  <si>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</si>
  <si>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</si>
  <si>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</si>
  <si>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</si>
  <si>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</si>
  <si>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</si>
  <si>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</si>
  <si>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</si>
  <si>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</si>
  <si>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</si>
  <si>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</si>
  <si>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</si>
  <si>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</si>
  <si>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</si>
  <si>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</si>
  <si>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</si>
  <si>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</si>
  <si>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</si>
  <si>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</si>
  <si>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</si>
  <si>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</si>
  <si>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</si>
  <si>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</si>
  <si>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</si>
  <si>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</si>
  <si>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</si>
  <si>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</si>
  <si>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</si>
  <si>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</si>
  <si>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</si>
  <si>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</si>
  <si>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</si>
  <si>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</si>
  <si>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</si>
  <si>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</si>
  <si>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</si>
  <si>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</si>
  <si>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</si>
  <si>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</si>
  <si>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</si>
  <si>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</si>
  <si>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</si>
  <si>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</si>
  <si>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</si>
  <si>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</si>
  <si>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</si>
  <si>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</si>
  <si>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</si>
  <si>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</si>
  <si>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</si>
  <si>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</si>
  <si>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</si>
  <si>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</si>
  <si>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</si>
  <si>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</si>
  <si>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</si>
  <si>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</si>
  <si>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</si>
  <si>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</si>
  <si>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</si>
  <si>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</si>
  <si>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</si>
  <si>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</si>
  <si>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</si>
  <si>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</si>
  <si>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</si>
  <si>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</si>
  <si>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</si>
  <si>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</si>
  <si>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</si>
  <si>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</si>
  <si>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</si>
  <si>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</si>
  <si>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</si>
  <si>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</si>
  <si>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</si>
  <si>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</si>
  <si>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</si>
  <si>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</si>
  <si>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</si>
  <si>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</si>
  <si>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</si>
  <si>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</si>
  <si>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</si>
  <si>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</si>
  <si>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</si>
  <si>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</si>
  <si>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</si>
  <si>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</si>
  <si>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</si>
  <si>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</si>
  <si>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</si>
  <si>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</si>
  <si>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</si>
  <si>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</si>
  <si>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</si>
  <si>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</si>
  <si>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</si>
  <si>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</si>
  <si>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</si>
  <si>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</si>
  <si>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</si>
  <si>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</si>
  <si>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</si>
  <si>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</si>
  <si>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</si>
  <si>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</si>
  <si>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</si>
  <si>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</si>
  <si>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</si>
  <si>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</si>
  <si>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</si>
  <si>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</si>
  <si>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</si>
  <si>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</si>
  <si>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</si>
  <si>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</si>
  <si>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</si>
  <si>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</si>
  <si>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</si>
  <si>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</si>
  <si>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</si>
  <si>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</si>
  <si>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</si>
  <si>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</si>
  <si>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</si>
  <si>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</si>
  <si>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</si>
  <si>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</si>
  <si>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</si>
  <si>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</si>
  <si>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</si>
  <si>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</si>
  <si>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</si>
  <si>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</si>
  <si>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</si>
  <si>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</si>
  <si>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</si>
  <si>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</si>
  <si>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</si>
  <si>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</si>
  <si>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</si>
  <si>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</si>
  <si>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</si>
  <si>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</si>
  <si>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</si>
  <si>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</si>
  <si>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</si>
  <si>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</si>
  <si>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</si>
  <si>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</si>
  <si>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</si>
  <si>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</si>
  <si>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</si>
  <si>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</si>
  <si>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</si>
  <si>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</si>
  <si>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</si>
  <si>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</si>
  <si>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</si>
  <si>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</si>
  <si>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</si>
  <si>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</si>
  <si>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</si>
  <si>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</si>
  <si>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</si>
  <si>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</si>
  <si>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</si>
  <si>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</si>
  <si>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</si>
  <si>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</si>
  <si>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</si>
  <si>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</si>
  <si>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</si>
  <si>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</si>
  <si>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</si>
  <si>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</si>
  <si>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</si>
  <si>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</si>
  <si>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</si>
  <si>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</si>
  <si>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</si>
  <si>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</si>
  <si>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</si>
  <si>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</si>
  <si>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</si>
  <si>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</si>
  <si>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</si>
  <si>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</si>
  <si>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</si>
  <si>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</si>
  <si>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</si>
  <si>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</si>
  <si>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</si>
  <si>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</si>
  <si>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</si>
  <si>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</si>
  <si>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</si>
  <si>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</si>
  <si>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</si>
  <si>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</si>
  <si>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</si>
  <si>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</si>
  <si>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</si>
  <si>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</si>
  <si>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</si>
  <si>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</si>
  <si>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</si>
  <si>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</si>
  <si>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</si>
  <si>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</si>
  <si>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</si>
  <si>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</si>
  <si>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</si>
  <si>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</si>
  <si>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</si>
  <si>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</si>
  <si>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</si>
  <si>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</si>
  <si>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</si>
  <si>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</si>
  <si>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</si>
  <si>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</si>
  <si>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</si>
  <si>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</si>
  <si>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</si>
  <si>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</si>
  <si>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</si>
  <si>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</si>
  <si>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</si>
  <si>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</si>
  <si>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</si>
  <si>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</si>
  <si>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</si>
  <si>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</si>
  <si>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</si>
  <si>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</si>
  <si>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</si>
  <si>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</si>
  <si>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</si>
  <si>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</si>
  <si>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</si>
  <si>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</si>
  <si>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</si>
  <si>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</si>
  <si>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</si>
  <si>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</si>
  <si>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</si>
  <si>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</si>
  <si>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</si>
  <si>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</si>
  <si>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</si>
  <si>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</si>
  <si>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</si>
  <si>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</si>
  <si>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</si>
  <si>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</si>
  <si>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</si>
  <si>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</si>
  <si>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</si>
  <si>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</si>
  <si>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</si>
  <si>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</si>
  <si>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</si>
  <si>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</si>
  <si>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</si>
  <si>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</si>
  <si>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</si>
  <si>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</si>
  <si>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</si>
  <si>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</si>
  <si>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</si>
  <si>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</si>
  <si>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</si>
  <si>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</si>
  <si>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</si>
  <si>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</si>
  <si>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</si>
  <si>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</si>
  <si>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</si>
  <si>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</si>
  <si>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</si>
  <si>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</si>
  <si>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</si>
  <si>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</si>
  <si>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</si>
  <si>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</si>
  <si>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</si>
  <si>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</si>
  <si>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</si>
  <si>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</si>
  <si>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</si>
  <si>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</si>
  <si>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</si>
  <si>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</si>
  <si>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</si>
  <si>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</si>
  <si>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</si>
  <si>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</si>
  <si>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</si>
  <si>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</si>
  <si>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</si>
  <si>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</si>
  <si>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</si>
  <si>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</si>
  <si>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</si>
  <si>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</si>
  <si>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</si>
  <si>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</si>
  <si>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</si>
  <si>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</si>
  <si>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</si>
  <si>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</si>
  <si>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</si>
  <si>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</si>
  <si>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</si>
  <si>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</si>
  <si>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</si>
  <si>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</si>
  <si>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</si>
  <si>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</si>
  <si>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</si>
  <si>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</si>
  <si>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</si>
  <si>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</si>
  <si>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</si>
  <si>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</si>
  <si>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</si>
  <si>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</si>
  <si>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</si>
  <si>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</si>
  <si>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</si>
  <si>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</si>
  <si>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</si>
  <si>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</si>
  <si>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</si>
  <si>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</si>
  <si>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</si>
  <si>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</si>
  <si>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</si>
  <si>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</si>
  <si>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</si>
  <si>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</si>
  <si>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</si>
  <si>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</si>
  <si>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</si>
  <si>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</si>
  <si>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</si>
  <si>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</si>
  <si>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</si>
  <si>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</si>
  <si>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</si>
  <si>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</si>
  <si>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</si>
  <si>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</si>
  <si>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</si>
  <si>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</si>
  <si>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</si>
  <si>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</si>
  <si>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</si>
  <si>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</si>
  <si>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</si>
  <si>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</si>
  <si>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</si>
  <si>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</si>
  <si>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</si>
  <si>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</si>
  <si>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</si>
  <si>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</si>
  <si>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</si>
  <si>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</si>
  <si>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</si>
  <si>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</si>
  <si>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</si>
  <si>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</si>
  <si>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</si>
  <si>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</si>
  <si>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</si>
  <si>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</si>
  <si>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</si>
  <si>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</si>
  <si>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</si>
  <si>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</si>
  <si>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</si>
  <si>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</si>
  <si>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</si>
  <si>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</si>
  <si>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</si>
  <si>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</si>
  <si>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</si>
  <si>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</si>
  <si>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</si>
  <si>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</si>
  <si>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</si>
  <si>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</si>
  <si>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</si>
  <si>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</si>
  <si>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</si>
  <si>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</si>
  <si>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</si>
  <si>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</si>
  <si>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</si>
  <si>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</si>
  <si>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</si>
  <si>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</si>
  <si>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</si>
  <si>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</si>
  <si>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</si>
  <si>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</si>
  <si>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</si>
  <si>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</si>
  <si>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</si>
  <si>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</si>
  <si>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</si>
  <si>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</si>
  <si>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</si>
  <si>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</si>
  <si>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</si>
  <si>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</si>
  <si>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</si>
  <si>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</si>
  <si>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</si>
  <si>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</si>
  <si>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</si>
  <si>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</si>
  <si>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</si>
  <si>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</si>
  <si>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</si>
  <si>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</si>
  <si>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</si>
  <si>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</si>
  <si>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</si>
  <si>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</si>
  <si>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</si>
  <si>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</si>
  <si>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</si>
  <si>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</si>
  <si>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</si>
  <si>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</si>
  <si>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</si>
  <si>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</si>
  <si>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</si>
  <si>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</si>
  <si>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</si>
  <si>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</si>
  <si>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</si>
  <si>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</si>
  <si>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</si>
  <si>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</si>
  <si>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</si>
  <si>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</si>
  <si>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</si>
  <si>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</si>
  <si>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</si>
  <si>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</si>
  <si>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</si>
  <si>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</si>
  <si>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</si>
  <si>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</si>
  <si>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</si>
  <si>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</si>
  <si>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</si>
  <si>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</si>
  <si>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</si>
  <si>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</si>
  <si>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</si>
  <si>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</si>
  <si>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</si>
  <si>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</si>
  <si>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</si>
  <si>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</si>
  <si>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</si>
  <si>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</si>
  <si>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</si>
  <si>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</si>
  <si>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</si>
  <si>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</si>
  <si>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</si>
  <si>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</si>
  <si>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</si>
  <si>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</si>
  <si>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</si>
  <si>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</si>
  <si>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</si>
  <si>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</si>
  <si>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</si>
  <si>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</si>
  <si>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</si>
  <si>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</si>
  <si>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</si>
  <si>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</si>
  <si>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</si>
  <si>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</si>
  <si>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</si>
  <si>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</si>
  <si>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</si>
  <si>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</si>
  <si>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</si>
  <si>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</si>
  <si>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</si>
  <si>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</si>
  <si>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</si>
  <si>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</si>
  <si>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</si>
  <si>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</si>
  <si>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</si>
  <si>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</si>
  <si>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</si>
  <si>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</si>
  <si>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</si>
  <si>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</si>
  <si>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</si>
  <si>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</si>
  <si>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</si>
  <si>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</si>
  <si>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</si>
  <si>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</si>
  <si>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</si>
  <si>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</si>
  <si>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</si>
  <si>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</si>
  <si>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</si>
  <si>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</si>
  <si>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</si>
  <si>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</si>
  <si>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</si>
  <si>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</si>
  <si>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</si>
  <si>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</si>
  <si>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</si>
  <si>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</si>
  <si>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</si>
  <si>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</si>
  <si>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</si>
  <si>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</si>
  <si>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</si>
  <si>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</si>
  <si>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</si>
  <si>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</si>
  <si>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</si>
  <si>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</si>
  <si>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</si>
  <si>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</si>
  <si>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</si>
  <si>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</si>
  <si>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</si>
  <si>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</si>
  <si>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</si>
  <si>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</si>
  <si>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</si>
  <si>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</si>
  <si>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</si>
  <si>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</si>
  <si>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</si>
  <si>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</si>
  <si>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</si>
  <si>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</si>
  <si>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</si>
  <si>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</si>
  <si>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</si>
  <si>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</si>
  <si>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</si>
  <si>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</si>
  <si>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</si>
  <si>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</si>
  <si>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</si>
  <si>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</si>
  <si>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</si>
  <si>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</si>
  <si>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</si>
  <si>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</si>
  <si>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</si>
  <si>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</si>
  <si>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</si>
  <si>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</si>
  <si>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</si>
  <si>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</si>
  <si>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</si>
  <si>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</si>
  <si>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</si>
  <si>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</si>
  <si>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</si>
  <si>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</si>
  <si>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</si>
  <si>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</si>
  <si>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</si>
  <si>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</si>
  <si>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</si>
  <si>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</si>
  <si>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</si>
  <si>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</si>
  <si>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</si>
  <si>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</si>
  <si>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</si>
  <si>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</si>
  <si>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</si>
  <si>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</si>
  <si>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</si>
  <si>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</si>
  <si>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</si>
  <si>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</si>
  <si>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</si>
  <si>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</si>
  <si>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</si>
  <si>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</si>
  <si>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</si>
  <si>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</si>
  <si>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</si>
  <si>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</si>
  <si>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</si>
  <si>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</si>
  <si>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</si>
  <si>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</si>
  <si>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</si>
  <si>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</si>
  <si>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</si>
  <si>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</si>
  <si>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</si>
  <si>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</si>
  <si>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</si>
  <si>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</si>
  <si>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</si>
  <si>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</si>
  <si>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</si>
  <si>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</si>
  <si>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</si>
  <si>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</si>
  <si>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</si>
  <si>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</si>
  <si>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</si>
  <si>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</si>
  <si>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</si>
  <si>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</si>
  <si>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</si>
  <si>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</si>
  <si>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</si>
  <si>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</si>
  <si>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</si>
  <si>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</si>
  <si>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</si>
  <si>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</si>
  <si>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</si>
  <si>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</si>
  <si>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</si>
  <si>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</si>
  <si>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</si>
  <si>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</si>
  <si>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</si>
  <si>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</si>
  <si>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</si>
  <si>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</si>
  <si>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</si>
  <si>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</si>
  <si>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</si>
  <si>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</si>
  <si>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</si>
  <si>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</si>
  <si>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</si>
  <si>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</si>
  <si>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</si>
  <si>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</si>
  <si>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</si>
  <si>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</si>
  <si>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</si>
  <si>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</si>
  <si>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</si>
  <si>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</si>
  <si>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</si>
  <si>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</si>
  <si>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</si>
  <si>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</si>
  <si>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</si>
  <si>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</si>
  <si>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</si>
  <si>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</si>
  <si>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</si>
  <si>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</si>
  <si>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</si>
  <si>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</si>
  <si>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</si>
  <si>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</si>
  <si>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</si>
  <si>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</si>
  <si>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</si>
  <si>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</si>
  <si>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</si>
  <si>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</si>
  <si>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</si>
  <si>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</si>
  <si>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</si>
  <si>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</si>
  <si>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</si>
  <si>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</si>
  <si>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</si>
  <si>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</si>
  <si>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</si>
  <si>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</si>
  <si>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</si>
  <si>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</si>
  <si>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</si>
  <si>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</si>
  <si>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</si>
  <si>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</si>
  <si>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</si>
  <si>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</si>
  <si>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</si>
  <si>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</si>
  <si>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</si>
  <si>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</si>
  <si>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</si>
  <si>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</si>
  <si>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</si>
  <si>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</si>
  <si>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</si>
  <si>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</si>
  <si>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</si>
  <si>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</si>
  <si>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</si>
  <si>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</si>
  <si>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</si>
  <si>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</si>
  <si>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</si>
  <si>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</si>
  <si>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</si>
  <si>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</si>
  <si>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</si>
  <si>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</si>
  <si>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</si>
  <si>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</si>
  <si>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</si>
  <si>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</si>
  <si>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</si>
  <si>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</si>
  <si>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</si>
  <si>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</si>
  <si>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</si>
  <si>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</si>
  <si>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</si>
  <si>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</si>
  <si>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</si>
  <si>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</si>
  <si>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</si>
  <si>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</si>
  <si>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</si>
  <si>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</si>
  <si>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</si>
  <si>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</si>
  <si>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</si>
  <si>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</si>
  <si>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</si>
  <si>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</si>
  <si>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</si>
  <si>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</si>
  <si>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</si>
  <si>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</si>
  <si>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</si>
  <si>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</si>
  <si>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</si>
  <si>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</si>
  <si>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</si>
  <si>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</si>
  <si>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</si>
  <si>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</si>
  <si>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</si>
  <si>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</si>
  <si>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</si>
  <si>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</si>
  <si>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</si>
  <si>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</si>
  <si>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</si>
  <si>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</si>
  <si>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</si>
  <si>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</si>
  <si>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</si>
  <si>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</si>
  <si>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</si>
  <si>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</si>
  <si>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</si>
  <si>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</si>
  <si>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</si>
  <si>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</si>
  <si>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</si>
  <si>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</si>
  <si>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</si>
  <si>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</si>
  <si>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</si>
  <si>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</si>
  <si>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</si>
  <si>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</si>
  <si>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</si>
  <si>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</si>
  <si>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</si>
  <si>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</si>
  <si>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</si>
  <si>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</si>
  <si>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</si>
  <si>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</si>
  <si>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</si>
  <si>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</si>
  <si>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</si>
  <si>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</si>
  <si>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</si>
  <si>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</si>
  <si>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</si>
  <si>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</si>
  <si>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</si>
  <si>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</si>
  <si>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</si>
  <si>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</si>
  <si>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</si>
  <si>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</si>
  <si>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</si>
  <si>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</si>
  <si>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</si>
  <si>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</si>
  <si>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</si>
  <si>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</si>
  <si>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</si>
  <si>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</si>
  <si>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</si>
  <si>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</si>
  <si>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</si>
  <si>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</si>
  <si>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</si>
  <si>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</si>
  <si>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</si>
  <si>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</si>
  <si>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</si>
  <si>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</si>
  <si>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</si>
  <si>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</si>
  <si>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</si>
  <si>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</si>
  <si>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</si>
  <si>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</si>
  <si>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</si>
  <si>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</si>
  <si>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</si>
  <si>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</si>
  <si>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</si>
  <si>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</si>
  <si>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</si>
  <si>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</si>
  <si>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</si>
  <si>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</si>
  <si>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</si>
  <si>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</si>
  <si>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</si>
  <si>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</si>
  <si>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</si>
  <si>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</si>
  <si>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</si>
  <si>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</si>
  <si>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</si>
  <si>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</si>
  <si>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</si>
  <si>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</si>
  <si>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</si>
  <si>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</si>
  <si>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</si>
  <si>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</si>
  <si>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</si>
  <si>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</si>
  <si>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</si>
  <si>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</si>
  <si>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</si>
  <si>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</si>
  <si>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</si>
  <si>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</si>
  <si>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</si>
  <si>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</si>
  <si>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</si>
  <si>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</si>
  <si>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</si>
  <si>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</si>
  <si>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</si>
  <si>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</si>
  <si>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</si>
  <si>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</si>
  <si>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</si>
  <si>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</si>
  <si>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</si>
  <si>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</si>
  <si>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</si>
  <si>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</si>
  <si>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</si>
  <si>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</si>
  <si>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</si>
  <si>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</si>
  <si>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</si>
  <si>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</si>
  <si>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</si>
  <si>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</si>
  <si>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</si>
  <si>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</si>
  <si>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</si>
  <si>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</si>
  <si>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</si>
  <si>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</si>
  <si>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</si>
  <si>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</si>
  <si>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</si>
  <si>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</si>
  <si>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</si>
  <si>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</si>
  <si>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</si>
  <si>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</si>
  <si>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</si>
  <si>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</si>
  <si>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</si>
  <si>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</si>
  <si>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</si>
  <si>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</si>
  <si>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</si>
  <si>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</si>
  <si>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</si>
  <si>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</si>
  <si>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</si>
  <si>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</si>
  <si>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</si>
  <si>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</si>
  <si>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</si>
  <si>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</si>
  <si>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</si>
  <si>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</si>
  <si>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</si>
  <si>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</si>
  <si>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</si>
  <si>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</si>
  <si>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</si>
  <si>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</si>
  <si>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</si>
  <si>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</si>
  <si>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</si>
  <si>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</si>
  <si>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</si>
  <si>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</si>
  <si>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</si>
  <si>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</si>
  <si>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</si>
  <si>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</si>
  <si>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</si>
  <si>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</si>
  <si>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</si>
  <si>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</si>
  <si>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</si>
  <si>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</si>
  <si>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</si>
  <si>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</si>
  <si>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</si>
  <si>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</si>
  <si>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</si>
  <si>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</si>
  <si>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</si>
  <si>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</si>
  <si>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</si>
  <si>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</si>
  <si>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</si>
  <si>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</si>
  <si>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</si>
  <si>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</si>
  <si>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</si>
  <si>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</si>
  <si>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</si>
  <si>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</si>
  <si>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</si>
  <si>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</si>
  <si>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</si>
  <si>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</si>
  <si>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</si>
  <si>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</si>
  <si>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</si>
  <si>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</si>
  <si>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</si>
  <si>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</si>
  <si>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</si>
  <si>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</si>
  <si>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</si>
  <si>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</si>
  <si>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</si>
  <si>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</si>
  <si>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</si>
  <si>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</si>
  <si>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</si>
  <si>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</si>
  <si>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</si>
  <si>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</si>
  <si>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</si>
  <si>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</si>
  <si>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</si>
  <si>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</si>
  <si>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</si>
  <si>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</si>
  <si>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</si>
  <si>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</si>
  <si>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</si>
  <si>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</si>
  <si>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</si>
  <si>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</si>
  <si>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</si>
  <si>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</si>
  <si>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</si>
  <si>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</si>
  <si>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</si>
  <si>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</si>
  <si>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</si>
  <si>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</si>
  <si>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</si>
  <si>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</si>
  <si>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</si>
  <si>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</si>
  <si>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</si>
  <si>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</si>
  <si>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</si>
  <si>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</si>
  <si>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</si>
  <si>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</si>
  <si>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</si>
  <si>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</si>
  <si>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</si>
  <si>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</si>
  <si>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</si>
  <si>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</si>
  <si>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</si>
  <si>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</si>
  <si>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</si>
  <si>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</si>
  <si>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</si>
  <si>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</si>
  <si>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</si>
  <si>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</si>
  <si>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</si>
  <si>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</si>
  <si>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</si>
  <si>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</si>
  <si>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</si>
  <si>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</si>
  <si>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</si>
  <si>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</si>
  <si>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</si>
  <si>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</si>
  <si>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</si>
  <si>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</si>
  <si>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</si>
  <si>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</si>
  <si>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</si>
  <si>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</si>
  <si>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</si>
  <si>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</si>
  <si>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</si>
  <si>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</si>
  <si>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</si>
  <si>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</si>
  <si>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</si>
  <si>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</si>
  <si>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</si>
  <si>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</si>
  <si>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</si>
  <si>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</si>
  <si>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</si>
  <si>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</si>
  <si>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</si>
  <si>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</si>
  <si>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</si>
  <si>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</si>
  <si>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</si>
  <si>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</si>
  <si>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</si>
  <si>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</si>
  <si>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</si>
  <si>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</si>
  <si>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</si>
  <si>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</si>
  <si>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</si>
  <si>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</si>
  <si>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</si>
  <si>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</si>
  <si>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</si>
  <si>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</si>
  <si>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</si>
  <si>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</si>
  <si>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</si>
  <si>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</si>
  <si>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</si>
  <si>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</si>
  <si>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</si>
  <si>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</si>
  <si>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</si>
  <si>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</si>
  <si>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</si>
  <si>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</si>
  <si>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</si>
  <si>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</si>
  <si>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</si>
  <si>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</si>
  <si>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</si>
  <si>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</si>
  <si>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</si>
  <si>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</si>
  <si>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</si>
  <si>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</si>
  <si>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</si>
  <si>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</si>
  <si>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</si>
  <si>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</si>
  <si>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</si>
  <si>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</si>
  <si>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</si>
  <si>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</si>
  <si>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</si>
  <si>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</si>
  <si>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</si>
  <si>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</si>
  <si>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</si>
  <si>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</si>
  <si>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</si>
  <si>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</si>
  <si>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</si>
  <si>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</si>
  <si>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</si>
  <si>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</si>
  <si>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</si>
  <si>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</si>
  <si>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</si>
  <si>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</si>
  <si>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</si>
  <si>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</si>
  <si>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</si>
  <si>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</si>
  <si>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</si>
  <si>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</si>
  <si>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</si>
  <si>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</si>
  <si>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</si>
  <si>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</si>
  <si>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</si>
  <si>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</si>
  <si>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</si>
  <si>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</si>
  <si>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</si>
  <si>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</si>
  <si>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</si>
  <si>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</si>
  <si>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</si>
  <si>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</si>
  <si>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</si>
  <si>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</si>
  <si>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</si>
  <si>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</si>
  <si>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</si>
  <si>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</si>
  <si>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</si>
  <si>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</si>
  <si>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</si>
  <si>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</si>
  <si>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</si>
  <si>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</si>
  <si>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</si>
  <si>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</si>
  <si>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</si>
  <si>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</si>
  <si>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</si>
  <si>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</si>
  <si>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</si>
  <si>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</si>
  <si>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</si>
  <si>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</si>
  <si>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</si>
  <si>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</si>
  <si>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</si>
  <si>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</si>
  <si>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</si>
  <si>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</si>
  <si>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</si>
  <si>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</si>
  <si>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</si>
  <si>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</si>
  <si>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</si>
  <si>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</si>
  <si>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</si>
  <si>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</si>
  <si>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</si>
  <si>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</si>
  <si>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</si>
  <si>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</si>
  <si>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</si>
  <si>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</si>
  <si>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</si>
  <si>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</si>
  <si>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</si>
  <si>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</si>
  <si>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</si>
  <si>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</si>
  <si>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</si>
  <si>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</si>
  <si>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</si>
  <si>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</si>
  <si>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</si>
  <si>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</si>
  <si>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</si>
  <si>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</si>
  <si>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</si>
  <si>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</si>
  <si>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</si>
  <si>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</si>
  <si>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</si>
  <si>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</si>
  <si>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</si>
  <si>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</si>
  <si>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</si>
  <si>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</si>
  <si>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</si>
  <si>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</si>
  <si>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</si>
  <si>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</si>
  <si>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</si>
  <si>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</si>
  <si>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</si>
  <si>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</si>
  <si>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</si>
  <si>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</si>
  <si>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</si>
  <si>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</si>
  <si>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</si>
  <si>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</si>
  <si>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</si>
  <si>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</si>
  <si>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</si>
  <si>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</si>
  <si>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</si>
  <si>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</si>
  <si>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</si>
  <si>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</si>
  <si>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</si>
  <si>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</si>
  <si>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</si>
  <si>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</si>
  <si>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</si>
  <si>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</si>
  <si>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</si>
  <si>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</si>
  <si>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</si>
  <si>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</si>
  <si>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</si>
  <si>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</si>
  <si>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</si>
  <si>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</si>
  <si>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</si>
  <si>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</si>
  <si>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</si>
  <si>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</si>
  <si>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</si>
  <si>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</si>
  <si>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</si>
  <si>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</si>
  <si>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</si>
  <si>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</si>
  <si>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</si>
  <si>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</si>
  <si>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</si>
  <si>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</si>
  <si>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</si>
  <si>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</si>
  <si>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</si>
  <si>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</si>
  <si>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</si>
  <si>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</si>
  <si>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</si>
  <si>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</si>
  <si>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</si>
  <si>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</si>
  <si>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</si>
  <si>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</si>
  <si>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</si>
  <si>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</si>
  <si>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</si>
  <si>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</si>
  <si>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</si>
  <si>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</si>
  <si>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</si>
  <si>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</si>
  <si>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</si>
  <si>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</si>
  <si>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</si>
  <si>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</si>
  <si>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</si>
  <si>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</si>
  <si>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</si>
  <si>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</si>
  <si>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</si>
  <si>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</si>
  <si>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</si>
  <si>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</si>
  <si>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</si>
  <si>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</si>
  <si>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</si>
  <si>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</si>
  <si>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</si>
  <si>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</si>
  <si>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</si>
  <si>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</si>
  <si>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</si>
  <si>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</si>
  <si>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</si>
  <si>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</si>
  <si>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</si>
  <si>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</si>
  <si>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</si>
  <si>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</si>
  <si>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</si>
  <si>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</si>
  <si>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</si>
  <si>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</si>
  <si>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</si>
  <si>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</si>
  <si>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</si>
  <si>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</si>
  <si>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</si>
  <si>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</si>
  <si>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</si>
  <si>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</si>
  <si>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</si>
  <si>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</si>
  <si>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</si>
  <si>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</si>
  <si>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</si>
  <si>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</si>
  <si>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</si>
  <si>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</si>
  <si>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</si>
  <si>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</si>
  <si>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</si>
  <si>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</si>
  <si>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</si>
  <si>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</si>
  <si>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</si>
  <si>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</si>
  <si>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</si>
  <si>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</si>
  <si>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</si>
  <si>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</si>
  <si>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</si>
  <si>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</si>
  <si>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</si>
  <si>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</si>
  <si>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</si>
  <si>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</si>
  <si>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</si>
  <si>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</si>
  <si>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</si>
  <si>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</si>
  <si>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</si>
  <si>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</si>
  <si>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</si>
  <si>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</si>
  <si>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</si>
  <si>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</si>
  <si>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</si>
  <si>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</si>
  <si>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</si>
  <si>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</si>
  <si>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</si>
  <si>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</si>
  <si>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</si>
  <si>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</si>
  <si>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</si>
  <si>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</si>
  <si>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</si>
  <si>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</si>
  <si>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</si>
  <si>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</si>
  <si>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</si>
  <si>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</si>
  <si>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</si>
  <si>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</si>
  <si>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</si>
  <si>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</si>
  <si>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</si>
  <si>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</si>
  <si>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</si>
  <si>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</si>
  <si>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</si>
  <si>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</si>
  <si>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</si>
  <si>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</si>
  <si>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</si>
  <si>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</si>
  <si>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</si>
  <si>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</si>
  <si>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</si>
  <si>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</si>
  <si>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</si>
  <si>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</si>
  <si>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</si>
  <si>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</si>
  <si>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</si>
  <si>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</si>
  <si>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</si>
  <si>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</si>
  <si>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</si>
  <si>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</si>
  <si>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</si>
  <si>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</si>
  <si>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</si>
  <si>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</si>
  <si>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</si>
  <si>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</si>
  <si>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</si>
  <si>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</si>
  <si>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</si>
  <si>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</si>
  <si>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</si>
  <si>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</si>
  <si>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</si>
  <si>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</si>
  <si>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</si>
  <si>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</si>
  <si>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</si>
  <si>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</si>
  <si>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</si>
  <si>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</si>
  <si>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</si>
  <si>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</si>
  <si>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</si>
  <si>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</si>
  <si>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</si>
  <si>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</si>
  <si>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</si>
  <si>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</si>
  <si>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</si>
  <si>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</si>
  <si>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</si>
  <si>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</si>
  <si>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</si>
  <si>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</si>
  <si>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</si>
  <si>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</si>
  <si>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</si>
  <si>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</si>
  <si>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</si>
  <si>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</si>
  <si>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</si>
  <si>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</si>
  <si>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</si>
  <si>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</si>
  <si>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</si>
  <si>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</si>
  <si>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</si>
  <si>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</si>
  <si>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</si>
  <si>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</si>
  <si>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</si>
  <si>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</si>
  <si>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</si>
  <si>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</si>
  <si>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</si>
  <si>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</si>
  <si>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</si>
  <si>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</si>
  <si>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</si>
  <si>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</si>
  <si>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</si>
  <si>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</si>
  <si>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</si>
  <si>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</si>
  <si>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</si>
  <si>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</si>
  <si>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</si>
  <si>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</si>
  <si>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</si>
  <si>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</si>
  <si>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</si>
  <si>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</si>
  <si>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</si>
  <si>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</si>
  <si>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</si>
  <si>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</si>
  <si>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</si>
  <si>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</si>
  <si>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</si>
  <si>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</si>
  <si>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</si>
  <si>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</si>
  <si>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</si>
  <si>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</si>
  <si>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</si>
  <si>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</si>
  <si>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</si>
  <si>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</si>
  <si>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</si>
  <si>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</si>
  <si>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</si>
  <si>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</si>
  <si>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</si>
  <si>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</si>
  <si>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</si>
  <si>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</si>
  <si>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</si>
  <si>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</si>
  <si>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</si>
  <si>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</si>
  <si>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</si>
  <si>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</si>
  <si>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</si>
  <si>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</si>
  <si>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</si>
  <si>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</si>
  <si>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</si>
  <si>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</si>
  <si>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</si>
  <si>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</si>
  <si>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</si>
  <si>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</si>
  <si>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</si>
  <si>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</si>
  <si>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</si>
  <si>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</si>
  <si>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</si>
  <si>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</si>
  <si>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</si>
  <si>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</si>
  <si>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</si>
  <si>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</si>
  <si>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</si>
  <si>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</si>
  <si>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</si>
  <si>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</si>
  <si>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</si>
  <si>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</si>
  <si>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</si>
  <si>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</si>
  <si>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</si>
  <si>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</si>
  <si>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</si>
  <si>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</si>
  <si>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</si>
  <si>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</si>
  <si>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</si>
  <si>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</si>
  <si>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</si>
  <si>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</si>
  <si>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</si>
  <si>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</si>
  <si>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</si>
  <si>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</si>
  <si>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</si>
  <si>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</si>
  <si>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</si>
  <si>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</si>
  <si>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</si>
  <si>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</si>
  <si>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</si>
  <si>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</si>
  <si>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</si>
  <si>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</si>
  <si>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</si>
  <si>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</si>
  <si>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</si>
  <si>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</si>
  <si>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</si>
  <si>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</si>
  <si>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</si>
  <si>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</si>
  <si>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</si>
  <si>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</si>
  <si>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</si>
  <si>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</si>
  <si>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</si>
  <si>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</si>
  <si>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</si>
  <si>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</si>
  <si>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</si>
  <si>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</si>
  <si>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</si>
  <si>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</si>
  <si>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</si>
  <si>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</si>
  <si>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</si>
  <si>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</si>
  <si>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</si>
  <si>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</si>
  <si>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</si>
  <si>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</si>
  <si>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</si>
  <si>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</si>
  <si>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</si>
  <si>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</si>
  <si>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</si>
  <si>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</si>
  <si>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</si>
  <si>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</si>
  <si>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</si>
  <si>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</si>
  <si>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</si>
  <si>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</si>
  <si>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</si>
  <si>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</si>
  <si>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</si>
  <si>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</si>
  <si>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</si>
  <si>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</si>
  <si>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</si>
  <si>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</si>
  <si>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</si>
  <si>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</si>
  <si>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</si>
  <si>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</si>
  <si>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</si>
  <si>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</si>
  <si>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</si>
  <si>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</si>
  <si>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</si>
  <si>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</si>
  <si>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</si>
  <si>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</si>
  <si>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</si>
  <si>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</si>
  <si>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</si>
  <si>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</si>
  <si>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</si>
  <si>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</si>
  <si>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</si>
  <si>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</si>
  <si>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</si>
  <si>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</si>
  <si>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</si>
  <si>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</si>
  <si>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</si>
  <si>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</si>
  <si>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</si>
  <si>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</si>
  <si>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</si>
  <si>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</si>
  <si>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</si>
  <si>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</si>
  <si>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</si>
  <si>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</si>
  <si>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</si>
  <si>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</si>
  <si>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</si>
  <si>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</si>
  <si>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</si>
  <si>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</si>
  <si>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</si>
  <si>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</si>
  <si>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</si>
  <si>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</si>
  <si>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</si>
  <si>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</si>
  <si>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</si>
  <si>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</si>
  <si>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</si>
  <si>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</si>
  <si>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</si>
  <si>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</si>
  <si>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</si>
  <si>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</si>
  <si>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</si>
  <si>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</si>
  <si>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</si>
  <si>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</si>
  <si>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</si>
  <si>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</si>
  <si>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</si>
  <si>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</si>
  <si>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</si>
  <si>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</si>
  <si>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</si>
  <si>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</si>
  <si>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</si>
  <si>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</si>
  <si>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</si>
  <si>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</si>
  <si>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</si>
  <si>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</si>
  <si>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</si>
  <si>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</si>
  <si>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</si>
  <si>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</si>
  <si>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</si>
  <si>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</si>
  <si>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</si>
  <si>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</si>
  <si>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</si>
  <si>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</si>
  <si>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</si>
  <si>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</si>
  <si>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</si>
  <si>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</si>
  <si>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</si>
  <si>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</si>
  <si>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</si>
  <si>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</si>
  <si>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</si>
  <si>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</si>
  <si>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</si>
  <si>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</si>
  <si>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</si>
  <si>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</si>
  <si>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</si>
  <si>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</si>
  <si>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</si>
  <si>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</si>
  <si>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</si>
  <si>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</si>
  <si>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</si>
  <si>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</si>
  <si>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</si>
  <si>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</si>
  <si>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</si>
  <si>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</si>
  <si>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</si>
  <si>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</si>
  <si>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</si>
  <si>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</si>
  <si>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</si>
  <si>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</si>
  <si>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</si>
  <si>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</si>
  <si>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</si>
  <si>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</si>
  <si>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</si>
  <si>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</si>
  <si>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</si>
  <si>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</si>
  <si>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</si>
  <si>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</si>
  <si>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</si>
  <si>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</si>
  <si>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</si>
  <si>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</si>
  <si>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</si>
  <si>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</si>
  <si>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</si>
  <si>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</si>
  <si>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</si>
  <si>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</si>
  <si>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</si>
  <si>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</si>
  <si>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</si>
  <si>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</si>
  <si>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</si>
  <si>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</si>
  <si>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</si>
  <si>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</si>
  <si>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</si>
  <si>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</si>
  <si>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</si>
  <si>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</si>
  <si>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</si>
  <si>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</si>
  <si>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</si>
  <si>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</si>
  <si>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</si>
  <si>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</si>
  <si>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</si>
  <si>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</si>
  <si>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</si>
  <si>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</si>
  <si>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</si>
  <si>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</si>
  <si>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</si>
  <si>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</si>
  <si>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</si>
  <si>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</si>
  <si>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</si>
  <si>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</si>
  <si>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</si>
  <si>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</si>
  <si>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</si>
  <si>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</si>
  <si>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</si>
  <si>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</si>
  <si>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</si>
  <si>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</si>
  <si>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</si>
  <si>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</si>
  <si>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</si>
  <si>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</si>
  <si>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</si>
  <si>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</si>
  <si>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</si>
  <si>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</si>
  <si>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</si>
  <si>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</si>
  <si>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</si>
  <si>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</si>
  <si>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</si>
  <si>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</si>
  <si>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</si>
  <si>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</si>
  <si>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</si>
  <si>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</si>
  <si>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</si>
  <si>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</si>
  <si>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</si>
  <si>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</si>
  <si>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</si>
  <si>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</si>
  <si>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</si>
  <si>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</si>
  <si>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</si>
  <si>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</si>
  <si>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</si>
  <si>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</si>
  <si>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</si>
  <si>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</si>
  <si>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</si>
  <si>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</si>
  <si>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</si>
  <si>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</si>
  <si>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</si>
  <si>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</si>
  <si>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</si>
  <si>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</si>
  <si>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</si>
  <si>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</si>
  <si>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</si>
  <si>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</si>
  <si>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</si>
  <si>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</si>
  <si>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</si>
  <si>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</si>
  <si>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</si>
  <si>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</si>
  <si>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</si>
  <si>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</si>
  <si>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</si>
  <si>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</si>
  <si>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</si>
  <si>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</si>
  <si>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</si>
  <si>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</si>
  <si>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</si>
  <si>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</si>
  <si>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</si>
  <si>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</si>
  <si>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</si>
  <si>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</si>
  <si>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</si>
  <si>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</si>
  <si>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</si>
  <si>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</si>
  <si>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</si>
  <si>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</si>
  <si>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</si>
  <si>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</si>
  <si>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</si>
  <si>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</si>
  <si>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</si>
  <si>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</si>
  <si>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</si>
  <si>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</si>
  <si>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</si>
  <si>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</si>
  <si>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</si>
  <si>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</si>
  <si>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</si>
  <si>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</si>
  <si>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</si>
  <si>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</si>
  <si>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</si>
  <si>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</si>
  <si>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</si>
  <si>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</si>
  <si>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</si>
  <si>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</si>
  <si>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</si>
  <si>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</si>
  <si>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</si>
  <si>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</si>
  <si>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</si>
  <si>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</si>
  <si>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</si>
  <si>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</si>
  <si>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</si>
  <si>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</si>
  <si>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</si>
  <si>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</si>
  <si>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</si>
  <si>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</si>
  <si>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</si>
  <si>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</si>
  <si>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</si>
  <si>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</si>
  <si>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</si>
  <si>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</si>
  <si>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</si>
  <si>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</si>
  <si>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</si>
  <si>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</si>
  <si>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</si>
  <si>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</si>
  <si>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</si>
  <si>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</si>
  <si>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</si>
  <si>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</si>
  <si>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</si>
  <si>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</si>
  <si>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</si>
  <si>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</si>
  <si>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</si>
  <si>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</si>
  <si>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</si>
  <si>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</si>
  <si>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</si>
  <si>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</si>
  <si>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</si>
  <si>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</si>
  <si>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</si>
  <si>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</si>
  <si>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</si>
  <si>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</si>
  <si>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</si>
  <si>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</si>
  <si>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</si>
  <si>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</si>
  <si>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</si>
  <si>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</si>
  <si>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</si>
  <si>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</si>
  <si>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</si>
  <si>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</si>
  <si>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</si>
  <si>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</si>
  <si>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</si>
  <si>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</si>
  <si>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</si>
  <si>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</si>
  <si>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</si>
  <si>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</si>
  <si>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</si>
  <si>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</si>
  <si>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</si>
  <si>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</si>
  <si>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</si>
  <si>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</si>
  <si>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</si>
  <si>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</si>
  <si>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</si>
  <si>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</si>
  <si>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</si>
  <si>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</si>
  <si>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</si>
  <si>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</si>
  <si>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</si>
  <si>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</si>
  <si>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</si>
  <si>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</si>
  <si>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</si>
  <si>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</si>
  <si>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</si>
  <si>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</si>
  <si>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</si>
  <si>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</si>
  <si>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</si>
  <si>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</si>
  <si>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</si>
  <si>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</si>
  <si>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</si>
  <si>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</si>
  <si>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</si>
  <si>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</si>
  <si>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</si>
  <si>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</si>
  <si>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</si>
  <si>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</si>
  <si>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</si>
  <si>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</si>
  <si>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</si>
  <si>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</si>
  <si>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</si>
  <si>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</si>
  <si>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</si>
  <si>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</si>
  <si>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</si>
  <si>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</si>
  <si>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</si>
  <si>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</si>
  <si>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</si>
  <si>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</si>
  <si>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</si>
  <si>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</si>
  <si>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</si>
  <si>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</si>
  <si>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</si>
  <si>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</si>
  <si>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</si>
  <si>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</si>
  <si>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</si>
  <si>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</si>
  <si>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</si>
  <si>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</si>
  <si>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</si>
  <si>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</si>
  <si>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</si>
  <si>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</si>
  <si>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</si>
  <si>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</si>
  <si>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</si>
  <si>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</si>
  <si>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</si>
  <si>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</si>
  <si>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</si>
  <si>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</si>
  <si>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</si>
  <si>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</si>
  <si>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</si>
  <si>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</si>
  <si>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</si>
  <si>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</si>
  <si>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</si>
  <si>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</si>
  <si>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</si>
  <si>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</si>
  <si>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</si>
  <si>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</si>
  <si>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</si>
  <si>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</si>
  <si>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</si>
  <si>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</si>
  <si>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</si>
  <si>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</si>
  <si>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</si>
  <si>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</si>
  <si>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</si>
  <si>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</si>
  <si>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</si>
  <si>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</si>
  <si>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</si>
  <si>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</si>
  <si>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</si>
  <si>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</si>
  <si>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</si>
  <si>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</si>
  <si>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</si>
  <si>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</si>
  <si>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</si>
  <si>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</si>
  <si>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</si>
  <si>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</si>
  <si>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</si>
  <si>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</si>
  <si>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</si>
  <si>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</si>
  <si>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</si>
  <si>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</si>
  <si>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</si>
  <si>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</si>
  <si>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</si>
  <si>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</si>
  <si>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</si>
  <si>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</si>
  <si>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</si>
  <si>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</si>
  <si>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</si>
  <si>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</si>
  <si>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</si>
  <si>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</si>
  <si>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</si>
  <si>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</si>
  <si>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</si>
  <si>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</si>
  <si>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</si>
  <si>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</si>
  <si>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</si>
  <si>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</si>
  <si>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</si>
  <si>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</si>
  <si>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</si>
  <si>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</si>
  <si>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</si>
  <si>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</si>
  <si>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</si>
  <si>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</si>
  <si>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</si>
  <si>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</si>
  <si>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</si>
  <si>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</si>
  <si>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</si>
  <si>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</si>
  <si>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</si>
  <si>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</si>
  <si>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</si>
  <si>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</si>
  <si>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</si>
  <si>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</si>
  <si>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</si>
  <si>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</si>
  <si>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</si>
  <si>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</si>
  <si>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</si>
  <si>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</si>
  <si>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</si>
  <si>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</si>
  <si>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</si>
  <si>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</si>
  <si>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</si>
  <si>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</si>
  <si>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</si>
  <si>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</si>
  <si>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</si>
  <si>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</si>
  <si>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</si>
  <si>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</si>
  <si>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</si>
  <si>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</si>
  <si>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</si>
  <si>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</si>
  <si>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</si>
  <si>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</si>
  <si>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</si>
  <si>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</si>
  <si>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</si>
  <si>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</si>
  <si>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</si>
  <si>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</si>
  <si>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</si>
  <si>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</si>
  <si>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</si>
  <si>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</si>
  <si>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</si>
  <si>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</si>
  <si>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</si>
  <si>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</si>
  <si>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</si>
  <si>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</si>
  <si>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</si>
  <si>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</si>
  <si>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</si>
  <si>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</si>
  <si>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</si>
  <si>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</si>
  <si>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</si>
  <si>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</si>
  <si>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</si>
  <si>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</si>
  <si>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</si>
  <si>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</si>
  <si>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</si>
  <si>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</si>
  <si>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</si>
  <si>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</si>
  <si>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</si>
  <si>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</si>
  <si>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</si>
  <si>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</si>
  <si>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</si>
  <si>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</si>
  <si>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</si>
  <si>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</si>
  <si>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</si>
  <si>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</si>
  <si>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</si>
  <si>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</si>
  <si>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</si>
  <si>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</si>
  <si>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</si>
  <si>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</si>
  <si>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</si>
  <si>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</si>
  <si>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</si>
  <si>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</si>
  <si>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</si>
  <si>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</si>
  <si>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</si>
  <si>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</si>
  <si>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</si>
  <si>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</si>
  <si>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</si>
  <si>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</si>
  <si>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</si>
  <si>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</si>
  <si>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</si>
  <si>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</si>
  <si>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</si>
  <si>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</si>
  <si>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</si>
  <si>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</si>
  <si>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</si>
  <si>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</si>
  <si>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</si>
  <si>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</si>
  <si>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</si>
  <si>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</si>
  <si>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</si>
  <si>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</si>
  <si>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</si>
  <si>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</si>
  <si>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</si>
  <si>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</si>
  <si>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</si>
  <si>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</si>
  <si>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</si>
  <si>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</si>
  <si>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</si>
  <si>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</si>
  <si>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</si>
  <si>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</si>
  <si>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</si>
  <si>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</si>
  <si>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</si>
  <si>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</si>
  <si>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</si>
  <si>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</si>
  <si>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</si>
  <si>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</si>
  <si>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</si>
  <si>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</si>
  <si>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</si>
  <si>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</si>
  <si>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</si>
  <si>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</si>
  <si>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</si>
  <si>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</si>
  <si>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</si>
  <si>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</si>
  <si>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</si>
  <si>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</si>
  <si>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</si>
  <si>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</si>
  <si>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</si>
  <si>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</si>
  <si>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</si>
  <si>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</si>
  <si>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</si>
  <si>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</si>
  <si>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</si>
  <si>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</si>
  <si>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</si>
  <si>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</si>
  <si>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</si>
  <si>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</si>
  <si>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</si>
  <si>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</si>
  <si>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</si>
  <si>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</si>
  <si>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</si>
  <si>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</si>
  <si>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</si>
  <si>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</si>
  <si>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</si>
  <si>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</si>
  <si>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</si>
  <si>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</si>
  <si>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</si>
  <si>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</si>
  <si>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</si>
  <si>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</si>
  <si>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</si>
  <si>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</si>
  <si>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</si>
  <si>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</si>
  <si>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</si>
  <si>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</si>
  <si>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</si>
  <si>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</si>
  <si>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</si>
  <si>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</si>
  <si>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</si>
  <si>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</si>
  <si>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</si>
  <si>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</si>
  <si>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</si>
  <si>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</si>
  <si>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</si>
  <si>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</si>
  <si>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</si>
  <si>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</si>
  <si>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</si>
  <si>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</si>
  <si>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</si>
  <si>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</si>
  <si>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</si>
  <si>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</si>
  <si>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</si>
  <si>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</si>
  <si>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</si>
  <si>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</si>
  <si>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</si>
  <si>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</si>
  <si>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</si>
  <si>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</si>
  <si>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</si>
  <si>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</si>
  <si>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</si>
  <si>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</si>
  <si>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</si>
  <si>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</si>
  <si>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</si>
  <si>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</si>
  <si>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</si>
  <si>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</si>
  <si>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</si>
  <si>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</si>
  <si>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</si>
  <si>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</si>
  <si>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</si>
  <si>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</si>
  <si>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</si>
  <si>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</si>
  <si>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</si>
  <si>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</si>
  <si>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</si>
  <si>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</si>
  <si>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</si>
  <si>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</si>
  <si>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</si>
  <si>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</si>
  <si>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</si>
  <si>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</si>
  <si>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</si>
  <si>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</si>
  <si>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</si>
  <si>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</si>
  <si>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</si>
  <si>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</si>
  <si>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</si>
  <si>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</si>
  <si>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</si>
  <si>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</si>
  <si>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</si>
  <si>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</si>
  <si>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</si>
  <si>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</si>
  <si>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</si>
  <si>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</si>
  <si>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</si>
  <si>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</si>
  <si>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</si>
  <si>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</si>
  <si>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</si>
  <si>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</si>
  <si>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</si>
  <si>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</si>
  <si>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</si>
  <si>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</si>
  <si>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</si>
  <si>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</si>
  <si>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</si>
  <si>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</si>
  <si>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</si>
  <si>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</si>
  <si>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</si>
  <si>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</si>
  <si>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</si>
  <si>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</si>
  <si>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</si>
  <si>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</si>
  <si>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</si>
  <si>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</si>
  <si>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</si>
  <si>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</si>
  <si>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</si>
  <si>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</si>
  <si>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</si>
  <si>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</si>
  <si>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</si>
  <si>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</si>
  <si>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</si>
  <si>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</si>
  <si>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</si>
  <si>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</si>
  <si>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</si>
  <si>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</si>
  <si>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</si>
  <si>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</si>
  <si>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</si>
  <si>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</si>
  <si>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</si>
  <si>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</si>
  <si>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</si>
  <si>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</si>
  <si>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</si>
  <si>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</si>
  <si>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</si>
  <si>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</si>
  <si>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</si>
  <si>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</si>
  <si>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</si>
  <si>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</si>
  <si>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</si>
  <si>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</si>
  <si>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</si>
  <si>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</si>
  <si>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</si>
  <si>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</si>
  <si>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</si>
  <si>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</si>
  <si>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</si>
  <si>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</si>
  <si>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</si>
  <si>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</si>
  <si>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</si>
  <si>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</si>
  <si>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</si>
  <si>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</si>
  <si>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</si>
  <si>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</si>
  <si>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</si>
  <si>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</si>
  <si>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</si>
  <si>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</si>
  <si>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</si>
  <si>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</si>
  <si>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</si>
  <si>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</si>
  <si>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</si>
  <si>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</si>
  <si>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</si>
  <si>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</si>
  <si>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</si>
  <si>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</si>
  <si>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</si>
  <si>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</si>
  <si>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</si>
  <si>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</si>
  <si>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</si>
  <si>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</si>
  <si>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</si>
  <si>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</si>
  <si>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</si>
  <si>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</si>
  <si>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</si>
  <si>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</si>
  <si>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</si>
  <si>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</si>
  <si>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</si>
  <si>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</si>
  <si>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</si>
  <si>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</si>
  <si>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</si>
  <si>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</si>
  <si>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</si>
  <si>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</si>
  <si>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</si>
  <si>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</si>
  <si>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</si>
  <si>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</si>
  <si>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</si>
  <si>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</si>
  <si>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</si>
  <si>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</si>
  <si>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</si>
  <si>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</si>
  <si>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</si>
  <si>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</si>
  <si>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</si>
  <si>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</si>
  <si>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</si>
  <si>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</si>
  <si>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</si>
  <si>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</si>
  <si>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</si>
  <si>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</si>
  <si>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</si>
  <si>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</si>
  <si>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</si>
  <si>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</si>
  <si>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</si>
  <si>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</si>
  <si>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</si>
  <si>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</si>
  <si>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</si>
  <si>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</si>
  <si>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</si>
  <si>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</si>
  <si>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</si>
  <si>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</si>
  <si>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</si>
  <si>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</si>
  <si>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</si>
  <si>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</si>
  <si>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</si>
  <si>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</si>
  <si>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</si>
  <si>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</si>
  <si>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</si>
  <si>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</si>
  <si>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</si>
  <si>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</si>
  <si>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</si>
  <si>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</si>
  <si>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</si>
  <si>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</si>
  <si>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</si>
  <si>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</si>
  <si>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</si>
  <si>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</si>
  <si>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</si>
  <si>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</si>
  <si>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</si>
  <si>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</si>
  <si>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</si>
  <si>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</si>
  <si>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</si>
  <si>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</si>
  <si>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</si>
  <si>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</si>
  <si>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</si>
  <si>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</si>
  <si>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</si>
  <si>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</si>
  <si>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</si>
  <si>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</si>
  <si>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</si>
  <si>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</si>
  <si>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</si>
  <si>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</si>
  <si>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</si>
  <si>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</si>
  <si>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</si>
  <si>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</si>
  <si>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</si>
  <si>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</si>
  <si>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</si>
  <si>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</si>
  <si>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</si>
  <si>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</si>
  <si>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</si>
  <si>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</si>
  <si>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</si>
  <si>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</si>
  <si>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</si>
  <si>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</si>
  <si>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</si>
  <si>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</si>
  <si>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</si>
  <si>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</si>
  <si>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</si>
  <si>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</si>
  <si>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</si>
  <si>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</si>
  <si>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</si>
  <si>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</si>
  <si>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</si>
  <si>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</si>
  <si>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</si>
  <si>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</si>
  <si>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</si>
  <si>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</si>
  <si>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</si>
  <si>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</si>
  <si>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</si>
  <si>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</si>
  <si>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</si>
  <si>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</si>
  <si>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</si>
  <si>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</si>
  <si>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</si>
  <si>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</si>
  <si>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</si>
  <si>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</si>
  <si>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</si>
  <si>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</si>
  <si>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</si>
  <si>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</si>
  <si>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</si>
  <si>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</si>
  <si>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</si>
  <si>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</si>
  <si>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</si>
  <si>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</si>
  <si>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</si>
  <si>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</si>
  <si>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</si>
  <si>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</si>
  <si>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</si>
  <si>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</si>
  <si>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</si>
  <si>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</si>
  <si>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</si>
  <si>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</si>
  <si>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</si>
  <si>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</si>
  <si>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</si>
  <si>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</si>
  <si>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</si>
  <si>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</si>
  <si>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</si>
  <si>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</si>
  <si>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</si>
  <si>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</si>
  <si>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</si>
  <si>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</si>
  <si>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</si>
  <si>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</si>
  <si>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</si>
  <si>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</si>
  <si>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</si>
  <si>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</si>
  <si>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</si>
  <si>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</si>
  <si>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</si>
  <si>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</si>
  <si>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</si>
  <si>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</si>
  <si>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</si>
  <si>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</si>
  <si>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</si>
  <si>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</si>
  <si>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</si>
  <si>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</si>
  <si>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</si>
  <si>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</si>
  <si>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</si>
  <si>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</si>
  <si>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</si>
  <si>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</si>
  <si>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</si>
  <si>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</si>
  <si>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</si>
  <si>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</si>
  <si>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</si>
  <si>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</si>
  <si>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</si>
  <si>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</si>
  <si>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</si>
  <si>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</si>
  <si>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</si>
  <si>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</si>
  <si>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</si>
  <si>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</si>
  <si>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</si>
  <si>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</si>
  <si>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</si>
  <si>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</si>
  <si>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</si>
  <si>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</si>
  <si>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</si>
  <si>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</si>
  <si>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</si>
  <si>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</si>
  <si>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</si>
  <si>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</si>
  <si>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</si>
  <si>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</si>
  <si>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</si>
  <si>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</si>
  <si>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</si>
  <si>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</si>
  <si>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</si>
  <si>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</si>
  <si>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</si>
  <si>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</si>
  <si>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</si>
  <si>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</si>
  <si>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</si>
  <si>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</si>
  <si>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</si>
  <si>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</si>
  <si>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</si>
  <si>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</si>
  <si>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</si>
  <si>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</si>
  <si>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</si>
  <si>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</si>
  <si>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</si>
  <si>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</si>
  <si>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</si>
  <si>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</si>
  <si>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</si>
  <si>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</si>
  <si>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</si>
  <si>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</si>
  <si>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</si>
  <si>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</si>
  <si>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</si>
  <si>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</si>
  <si>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</si>
  <si>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</si>
  <si>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</si>
  <si>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</si>
  <si>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</si>
  <si>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</si>
  <si>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</si>
  <si>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</si>
  <si>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</si>
  <si>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</si>
  <si>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</si>
  <si>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</si>
  <si>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</si>
  <si>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</si>
  <si>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</si>
  <si>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</si>
  <si>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</si>
  <si>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</si>
  <si>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</si>
  <si>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</si>
  <si>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</si>
  <si>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</si>
  <si>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</si>
  <si>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</si>
  <si>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</si>
  <si>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</si>
  <si>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</si>
  <si>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</si>
  <si>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</si>
  <si>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</si>
  <si>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</si>
  <si>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</si>
  <si>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</si>
  <si>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</si>
  <si>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</si>
  <si>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</si>
  <si>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</si>
  <si>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</si>
  <si>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</si>
  <si>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</si>
  <si>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</si>
  <si>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</si>
  <si>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</si>
  <si>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</si>
  <si>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</si>
  <si>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</si>
  <si>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</si>
  <si>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</si>
  <si>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</si>
  <si>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</si>
  <si>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</si>
  <si>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</si>
  <si>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</si>
  <si>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</si>
  <si>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</si>
  <si>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</si>
  <si>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</si>
  <si>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</si>
  <si>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</si>
  <si>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</si>
  <si>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</si>
  <si>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</si>
  <si>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</si>
  <si>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</si>
  <si>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</si>
  <si>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</si>
  <si>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</si>
  <si>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</si>
  <si>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</si>
  <si>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</si>
  <si>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</si>
  <si>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</si>
  <si>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</si>
  <si>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</si>
  <si>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</si>
  <si>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</si>
  <si>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</si>
  <si>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</si>
  <si>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</si>
  <si>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</si>
  <si>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</si>
  <si>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</si>
  <si>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</si>
  <si>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</si>
  <si>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</si>
  <si>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</si>
  <si>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</si>
  <si>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</si>
  <si>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</si>
  <si>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</si>
  <si>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</si>
  <si>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</si>
  <si>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</si>
  <si>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</si>
  <si>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</si>
  <si>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</si>
  <si>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</si>
  <si>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</si>
  <si>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</si>
  <si>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</si>
  <si>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</si>
  <si>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</si>
  <si>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</si>
  <si>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</si>
  <si>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</si>
  <si>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</si>
  <si>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</si>
  <si>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</si>
  <si>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</si>
  <si>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</si>
  <si>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</si>
  <si>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</si>
  <si>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</si>
  <si>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</si>
  <si>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</si>
  <si>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</si>
  <si>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</si>
  <si>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</si>
  <si>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</si>
  <si>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</si>
  <si>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</si>
  <si>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</si>
  <si>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</si>
  <si>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</si>
  <si>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</si>
  <si>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</si>
  <si>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</si>
  <si>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</si>
  <si>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</si>
  <si>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</si>
  <si>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</si>
  <si>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</si>
  <si>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</si>
  <si>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</si>
  <si>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</si>
  <si>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</si>
  <si>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</si>
  <si>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</si>
  <si>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</si>
  <si>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</si>
  <si>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</si>
  <si>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</si>
  <si>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</si>
  <si>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</si>
  <si>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</si>
  <si>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</si>
  <si>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</si>
  <si>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</si>
  <si>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</si>
  <si>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</si>
  <si>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</si>
  <si>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</si>
  <si>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</si>
  <si>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</si>
  <si>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</si>
  <si>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</si>
  <si>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</si>
  <si>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</si>
  <si>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</si>
  <si>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</si>
  <si>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</si>
  <si>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</si>
  <si>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</si>
  <si>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</si>
  <si>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</si>
  <si>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</si>
  <si>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</si>
  <si>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</si>
  <si>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</si>
  <si>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</si>
  <si>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</si>
  <si>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</si>
  <si>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</si>
  <si>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</si>
  <si>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</si>
  <si>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</si>
  <si>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</si>
  <si>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</si>
  <si>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</si>
  <si>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</si>
  <si>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</si>
  <si>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</si>
  <si>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</si>
  <si>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</si>
  <si>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</si>
  <si>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</si>
  <si>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</si>
  <si>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</si>
  <si>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</si>
  <si>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</si>
  <si>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</si>
  <si>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</si>
  <si>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</si>
  <si>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</si>
  <si>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</si>
  <si>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</si>
  <si>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</si>
  <si>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</si>
  <si>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</si>
  <si>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</si>
  <si>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</si>
  <si>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</si>
  <si>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</si>
  <si>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</si>
  <si>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</si>
  <si>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</si>
  <si>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</si>
  <si>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</si>
  <si>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</si>
  <si>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</si>
  <si>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</si>
  <si>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</si>
  <si>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</si>
  <si>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</si>
  <si>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</si>
  <si>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</si>
  <si>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</si>
  <si>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</si>
  <si>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</si>
  <si>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</si>
  <si>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</si>
  <si>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</si>
  <si>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</si>
  <si>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</si>
  <si>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</si>
  <si>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</si>
  <si>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</si>
  <si>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</si>
  <si>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</si>
  <si>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</si>
  <si>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</si>
  <si>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</si>
  <si>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</si>
  <si>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</si>
  <si>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</si>
  <si>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</si>
  <si>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</si>
  <si>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</si>
  <si>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</si>
  <si>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</si>
  <si>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</si>
  <si>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</si>
  <si>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</si>
  <si>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</si>
  <si>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</si>
  <si>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</si>
  <si>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</si>
  <si>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</si>
  <si>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</si>
  <si>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</si>
  <si>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</si>
  <si>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</si>
  <si>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</si>
  <si>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</si>
  <si>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</si>
  <si>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</si>
  <si>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</si>
  <si>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</si>
  <si>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</si>
  <si>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</si>
  <si>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</si>
  <si>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</si>
  <si>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</si>
  <si>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</si>
  <si>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</si>
  <si>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</si>
  <si>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</si>
  <si>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</si>
  <si>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</si>
  <si>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</si>
  <si>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</si>
  <si>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</si>
  <si>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</si>
  <si>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</si>
  <si>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</si>
  <si>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</si>
  <si>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</si>
  <si>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</si>
  <si>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</si>
  <si>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</si>
  <si>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</si>
  <si>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</si>
  <si>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</si>
  <si>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</si>
  <si>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</si>
  <si>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</si>
  <si>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</si>
  <si>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</si>
  <si>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</si>
  <si>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</si>
  <si>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</si>
  <si>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</si>
  <si>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</si>
  <si>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</si>
  <si>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</si>
  <si>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</si>
  <si>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</si>
  <si>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</si>
  <si>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</si>
  <si>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</si>
  <si>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</si>
  <si>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</si>
  <si>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</si>
  <si>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</si>
  <si>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</si>
  <si>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</si>
  <si>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</si>
  <si>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</si>
  <si>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</si>
  <si>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</si>
  <si>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</si>
  <si>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</si>
  <si>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</si>
  <si>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</si>
  <si>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</si>
  <si>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</si>
  <si>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</si>
  <si>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</si>
  <si>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</si>
  <si>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</si>
  <si>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</si>
  <si>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</si>
  <si>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</si>
  <si>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</si>
  <si>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</si>
  <si>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</si>
  <si>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</si>
  <si>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</si>
  <si>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</si>
  <si>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</si>
  <si>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</si>
  <si>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</si>
  <si>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</si>
  <si>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</si>
  <si>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</si>
  <si>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</si>
  <si>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</si>
  <si>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</si>
  <si>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</si>
  <si>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</si>
  <si>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</si>
  <si>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</si>
  <si>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</si>
  <si>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</si>
  <si>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</si>
  <si>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</si>
  <si>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</si>
  <si>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</si>
  <si>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</si>
  <si>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</si>
  <si>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</si>
  <si>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</si>
  <si>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</si>
  <si>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</si>
  <si>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</si>
  <si>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</si>
  <si>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</si>
  <si>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</si>
  <si>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</si>
  <si>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</si>
  <si>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</si>
  <si>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</si>
  <si>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</si>
  <si>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</si>
  <si>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</si>
  <si>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</si>
  <si>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</si>
  <si>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</si>
  <si>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</si>
  <si>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</si>
  <si>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</si>
  <si>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</si>
  <si>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</si>
  <si>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</si>
  <si>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</si>
  <si>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</si>
  <si>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</si>
  <si>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</si>
  <si>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</si>
  <si>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</si>
  <si>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</si>
  <si>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</si>
  <si>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</si>
  <si>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</si>
  <si>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</si>
  <si>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</si>
  <si>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</si>
  <si>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</si>
  <si>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</si>
  <si>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</si>
  <si>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</si>
  <si>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</si>
  <si>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</si>
  <si>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</si>
  <si>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</si>
  <si>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</si>
  <si>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</si>
  <si>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</si>
  <si>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</si>
  <si>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</si>
  <si>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</si>
  <si>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</si>
  <si>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</si>
  <si>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</si>
  <si>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</si>
  <si>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</si>
  <si>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</si>
  <si>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</si>
  <si>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</si>
  <si>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</si>
  <si>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</si>
  <si>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</si>
  <si>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</si>
  <si>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</si>
  <si>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</si>
  <si>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</si>
  <si>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</si>
  <si>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</si>
  <si>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</si>
  <si>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</si>
  <si>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</si>
  <si>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</si>
  <si>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</si>
  <si>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</si>
  <si>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</si>
  <si>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</si>
  <si>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</si>
  <si>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</si>
  <si>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</si>
  <si>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</si>
  <si>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</si>
  <si>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</si>
  <si>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</si>
  <si>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</si>
  <si>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</si>
  <si>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</si>
  <si>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</si>
  <si>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</si>
  <si>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</si>
  <si>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</si>
  <si>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</si>
  <si>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</si>
  <si>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</si>
  <si>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</si>
  <si>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</si>
  <si>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</si>
  <si>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</si>
  <si>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</si>
  <si>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</si>
  <si>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</si>
  <si>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</si>
  <si>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</si>
  <si>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</si>
  <si>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</si>
  <si>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</si>
  <si>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</si>
  <si>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</si>
  <si>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</si>
  <si>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</si>
  <si>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</si>
  <si>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</si>
  <si>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</si>
  <si>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</si>
  <si>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</si>
  <si>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</si>
  <si>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</si>
  <si>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</si>
  <si>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</si>
  <si>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</si>
  <si>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</si>
  <si>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</si>
  <si>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</si>
  <si>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</si>
  <si>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</si>
  <si>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</si>
  <si>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</si>
  <si>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</si>
  <si>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</si>
  <si>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</si>
  <si>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</si>
  <si>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</si>
  <si>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</si>
  <si>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</si>
  <si>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</si>
  <si>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</si>
  <si>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</si>
  <si>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</si>
  <si>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</si>
  <si>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</si>
  <si>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</si>
  <si>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</si>
  <si>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</si>
  <si>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</si>
  <si>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</si>
  <si>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</si>
  <si>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</si>
  <si>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</si>
  <si>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</si>
  <si>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</si>
  <si>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</si>
  <si>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</si>
  <si>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</si>
  <si>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</si>
  <si>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</si>
  <si>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</si>
  <si>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</si>
  <si>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</si>
  <si>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</si>
  <si>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</si>
  <si>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</si>
  <si>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</si>
  <si>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</si>
  <si>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</si>
  <si>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</si>
  <si>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</si>
  <si>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</si>
  <si>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</si>
  <si>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</si>
  <si>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</si>
  <si>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</si>
  <si>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</si>
  <si>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</si>
  <si>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</si>
  <si>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</si>
  <si>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</si>
  <si>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</si>
  <si>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</si>
  <si>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</si>
  <si>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</si>
  <si>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</si>
  <si>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</si>
  <si>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</si>
  <si>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</si>
  <si>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</si>
  <si>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</si>
  <si>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</si>
  <si>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</si>
  <si>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</si>
  <si>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</si>
  <si>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</si>
  <si>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</si>
  <si>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</si>
  <si>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</si>
  <si>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</si>
  <si>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</si>
  <si>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</si>
  <si>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</si>
  <si>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</si>
  <si>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</si>
  <si>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</si>
  <si>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</si>
  <si>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</si>
  <si>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</si>
  <si>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</si>
  <si>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</si>
  <si>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</si>
  <si>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</si>
  <si>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</si>
  <si>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</si>
  <si>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</si>
  <si>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</si>
  <si>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</si>
  <si>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</si>
  <si>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</si>
  <si>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</si>
  <si>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</si>
  <si>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</si>
  <si>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</si>
  <si>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</si>
  <si>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</si>
  <si>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</si>
  <si>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</si>
  <si>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</si>
  <si>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</si>
  <si>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</si>
  <si>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</si>
  <si>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</si>
  <si>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</si>
  <si>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</si>
  <si>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</si>
  <si>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</si>
  <si>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</si>
  <si>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</si>
  <si>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</si>
  <si>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</si>
  <si>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</si>
  <si>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</si>
  <si>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</si>
  <si>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</si>
  <si>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</si>
  <si>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</si>
  <si>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</si>
  <si>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</si>
  <si>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</si>
  <si>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</si>
  <si>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</si>
  <si>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</si>
  <si>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</si>
  <si>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</si>
  <si>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</si>
  <si>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</si>
  <si>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</si>
  <si>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</si>
  <si>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</si>
  <si>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</si>
  <si>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</si>
  <si>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</si>
  <si>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</si>
  <si>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</si>
  <si>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</si>
  <si>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</si>
  <si>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</si>
  <si>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</si>
  <si>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</si>
  <si>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</si>
  <si>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</si>
  <si>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</si>
  <si>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</si>
  <si>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</si>
  <si>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</si>
  <si>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</si>
  <si>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</si>
  <si>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</si>
  <si>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</si>
  <si>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</si>
  <si>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</si>
  <si>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</si>
  <si>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</si>
  <si>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</si>
  <si>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</si>
  <si>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</si>
  <si>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</si>
  <si>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</si>
  <si>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</si>
  <si>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</si>
  <si>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</si>
  <si>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</si>
  <si>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</si>
  <si>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</si>
  <si>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</si>
  <si>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</si>
  <si>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</si>
  <si>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</si>
  <si>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</si>
  <si>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</si>
  <si>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</si>
  <si>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</si>
  <si>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</si>
  <si>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</si>
  <si>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</si>
  <si>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</si>
  <si>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</si>
  <si>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</si>
  <si>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</si>
  <si>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</si>
  <si>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</si>
  <si>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</si>
  <si>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</si>
  <si>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</si>
  <si>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</si>
  <si>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</si>
  <si>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</si>
  <si>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</si>
  <si>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</si>
  <si>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</si>
  <si>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</si>
  <si>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</si>
  <si>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</si>
  <si>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</si>
  <si>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</si>
  <si>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</si>
  <si>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</si>
  <si>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</si>
  <si>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</si>
  <si>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</si>
  <si>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</si>
  <si>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</si>
  <si>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</si>
  <si>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</si>
  <si>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</si>
  <si>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</si>
  <si>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</si>
  <si>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</si>
  <si>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</si>
  <si>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</si>
  <si>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</si>
  <si>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</si>
  <si>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</si>
  <si>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</si>
  <si>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</si>
  <si>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</si>
  <si>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</si>
  <si>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</si>
  <si>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</si>
  <si>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</si>
  <si>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</si>
  <si>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</si>
  <si>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</si>
  <si>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</si>
  <si>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</si>
  <si>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</si>
  <si>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</si>
  <si>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</si>
  <si>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</si>
  <si>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</si>
  <si>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</si>
  <si>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</si>
  <si>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</si>
  <si>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</si>
  <si>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</si>
  <si>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</si>
  <si>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</si>
  <si>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</si>
  <si>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</si>
  <si>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</si>
  <si>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</si>
  <si>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</si>
  <si>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</si>
  <si>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</si>
  <si>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</si>
  <si>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</si>
  <si>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</si>
  <si>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</si>
  <si>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</si>
  <si>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</si>
  <si>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</si>
  <si>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</si>
  <si>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</si>
  <si>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</si>
  <si>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</si>
  <si>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</si>
  <si>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</si>
  <si>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</si>
  <si>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</si>
  <si>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</si>
  <si>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</si>
  <si>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</si>
  <si>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</si>
  <si>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</si>
  <si>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</si>
  <si>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</si>
  <si>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</si>
  <si>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</si>
  <si>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</si>
  <si>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</si>
  <si>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</si>
  <si>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</si>
  <si>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</si>
  <si>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</si>
  <si>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</si>
  <si>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</si>
  <si>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</si>
  <si>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</si>
  <si>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</si>
  <si>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</si>
  <si>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</si>
  <si>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</si>
  <si>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</si>
  <si>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</si>
  <si>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</si>
  <si>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</si>
  <si>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</si>
  <si>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</si>
  <si>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</si>
  <si>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</si>
  <si>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</si>
  <si>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</si>
  <si>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</si>
  <si>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</si>
  <si>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</si>
  <si>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</si>
  <si>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</si>
  <si>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</si>
  <si>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</si>
  <si>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</si>
  <si>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</si>
  <si>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</si>
  <si>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</si>
  <si>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</si>
  <si>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</si>
  <si>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</si>
  <si>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</si>
  <si>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</si>
  <si>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</si>
  <si>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</si>
  <si>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</si>
  <si>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</si>
  <si>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</si>
  <si>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</si>
  <si>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</si>
  <si>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</si>
  <si>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</si>
  <si>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</si>
  <si>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</si>
  <si>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</si>
  <si>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</si>
  <si>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</si>
  <si>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</si>
  <si>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</si>
  <si>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</si>
  <si>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</si>
  <si>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</si>
  <si>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</si>
  <si>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</si>
  <si>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</si>
  <si>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</si>
  <si>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</si>
  <si>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</si>
  <si>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</si>
  <si>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</si>
  <si>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</si>
  <si>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</si>
  <si>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</si>
  <si>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</si>
  <si>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</si>
  <si>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</si>
  <si>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</si>
  <si>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</si>
  <si>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</si>
  <si>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</si>
  <si>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</si>
  <si>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</si>
  <si>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</si>
  <si>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</si>
  <si>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</si>
  <si>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</si>
  <si>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</si>
  <si>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</si>
  <si>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</si>
  <si>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</si>
  <si>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</si>
  <si>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</si>
  <si>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</si>
  <si>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</si>
  <si>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</si>
  <si>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</si>
  <si>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</si>
  <si>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</si>
  <si>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</si>
  <si>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</si>
  <si>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</si>
  <si>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</si>
  <si>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</si>
  <si>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</si>
  <si>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</si>
  <si>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</si>
  <si>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</si>
  <si>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</si>
  <si>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</si>
  <si>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</si>
  <si>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</si>
  <si>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</si>
  <si>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</si>
  <si>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</si>
  <si>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</si>
  <si>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</si>
  <si>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</si>
  <si>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</si>
  <si>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</si>
  <si>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</si>
  <si>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</si>
  <si>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</si>
  <si>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</si>
  <si>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</si>
  <si>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</si>
  <si>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</si>
  <si>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</si>
  <si>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</si>
  <si>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</si>
  <si>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</si>
  <si>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</si>
  <si>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</si>
  <si>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</si>
  <si>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</si>
  <si>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</si>
  <si>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</si>
  <si>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</si>
  <si>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</si>
  <si>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</si>
  <si>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</si>
  <si>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</si>
  <si>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</si>
  <si>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</si>
  <si>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</si>
  <si>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</si>
  <si>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</si>
  <si>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</si>
  <si>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</si>
  <si>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</si>
  <si>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</si>
  <si>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</si>
  <si>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</si>
  <si>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</si>
  <si>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</si>
  <si>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</si>
  <si>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</si>
  <si>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</si>
  <si>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</si>
  <si>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</si>
  <si>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</si>
  <si>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</si>
  <si>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</si>
  <si>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</si>
  <si>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</si>
  <si>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</si>
  <si>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</si>
  <si>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</si>
  <si>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</si>
  <si>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</si>
  <si>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</si>
  <si>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</si>
  <si>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</si>
  <si>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</si>
  <si>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</si>
  <si>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</si>
  <si>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</si>
  <si>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</si>
  <si>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</si>
  <si>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</si>
  <si>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</si>
  <si>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</si>
  <si>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</si>
  <si>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</si>
  <si>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</si>
  <si>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</si>
  <si>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</si>
  <si>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</si>
  <si>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</si>
  <si>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</si>
  <si>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</si>
  <si>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</si>
  <si>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</si>
  <si>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</si>
  <si>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</si>
  <si>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</si>
  <si>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</si>
  <si>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</si>
  <si>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</si>
  <si>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</si>
  <si>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</si>
  <si>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</si>
  <si>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</si>
  <si>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</si>
  <si>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</si>
  <si>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</si>
  <si>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</si>
  <si>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</si>
  <si>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</si>
  <si>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</si>
  <si>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</si>
  <si>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</si>
  <si>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</si>
  <si>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</si>
  <si>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</si>
  <si>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</si>
  <si>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</si>
  <si>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</si>
  <si>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</si>
  <si>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</si>
  <si>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</si>
  <si>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</si>
  <si>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</si>
  <si>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</si>
  <si>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</si>
  <si>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</si>
  <si>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</si>
  <si>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</si>
  <si>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</si>
  <si>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</si>
  <si>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</si>
  <si>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</si>
  <si>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</si>
  <si>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</si>
  <si>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</si>
  <si>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</si>
  <si>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</si>
  <si>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</si>
  <si>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</si>
  <si>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</si>
  <si>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</si>
  <si>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</si>
  <si>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</si>
  <si>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</si>
  <si>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</si>
  <si>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</si>
  <si>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</si>
  <si>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</si>
  <si>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</si>
  <si>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</si>
  <si>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</si>
  <si>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</si>
  <si>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</si>
  <si>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</si>
  <si>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</si>
  <si>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</si>
  <si>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</si>
  <si>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</si>
  <si>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</si>
  <si>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</si>
  <si>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</si>
  <si>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</si>
  <si>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</si>
  <si>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</si>
  <si>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</si>
  <si>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</si>
  <si>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</si>
  <si>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</si>
  <si>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</si>
  <si>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</si>
  <si>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</si>
  <si>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</si>
  <si>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</si>
  <si>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</si>
  <si>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</si>
  <si>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</si>
  <si>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</si>
  <si>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</si>
  <si>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</si>
  <si>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</si>
  <si>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</si>
  <si>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</si>
  <si>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</si>
  <si>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</si>
  <si>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</si>
  <si>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</si>
  <si>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</si>
  <si>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</si>
  <si>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</si>
  <si>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</si>
  <si>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</si>
  <si>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</si>
  <si>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</si>
  <si>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</si>
  <si>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</si>
  <si>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</si>
  <si>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</si>
  <si>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</si>
  <si>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</si>
  <si>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</si>
  <si>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</si>
  <si>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</si>
  <si>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</si>
  <si>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</si>
  <si>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</si>
  <si>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</si>
  <si>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</si>
  <si>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</si>
  <si>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</si>
  <si>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</si>
  <si>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</si>
  <si>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</si>
  <si>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</si>
  <si>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</si>
  <si>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</si>
  <si>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</si>
  <si>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</si>
  <si>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</si>
  <si>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</si>
  <si>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</si>
  <si>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</si>
  <si>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</si>
  <si>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</si>
  <si>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</si>
  <si>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</si>
  <si>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</si>
  <si>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</si>
  <si>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</si>
  <si>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</si>
  <si>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</si>
  <si>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</si>
  <si>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</si>
  <si>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</si>
  <si>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</si>
  <si>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</si>
  <si>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</si>
  <si>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</si>
  <si>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</si>
  <si>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</si>
  <si>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</si>
  <si>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</si>
  <si>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</si>
  <si>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</si>
  <si>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</si>
  <si>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</si>
  <si>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</si>
  <si>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</si>
  <si>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</si>
  <si>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</si>
  <si>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</si>
  <si>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</si>
  <si>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</si>
  <si>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</si>
  <si>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</si>
  <si>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</si>
  <si>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</si>
  <si>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</si>
  <si>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</si>
  <si>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</si>
  <si>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</si>
  <si>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</si>
  <si>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</si>
  <si>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</si>
  <si>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</si>
  <si>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</si>
  <si>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</si>
  <si>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</si>
  <si>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</si>
  <si>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</si>
  <si>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</si>
  <si>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</si>
  <si>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</si>
  <si>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</si>
  <si>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</si>
  <si>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</si>
  <si>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</si>
  <si>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</si>
  <si>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</si>
  <si>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</si>
  <si>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</si>
  <si>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</si>
  <si>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</si>
  <si>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</si>
  <si>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</si>
  <si>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</si>
  <si>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</si>
  <si>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</si>
  <si>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</si>
  <si>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</si>
  <si>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</si>
  <si>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</si>
  <si>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</si>
  <si>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</si>
  <si>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</si>
  <si>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</si>
  <si>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</si>
  <si>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</si>
  <si>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</si>
  <si>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</si>
  <si>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</si>
  <si>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</si>
  <si>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</si>
  <si>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</si>
  <si>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</si>
  <si>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</si>
  <si>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</si>
  <si>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</si>
  <si>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</si>
  <si>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</si>
  <si>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</si>
  <si>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</si>
  <si>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</si>
  <si>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</si>
  <si>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</si>
  <si>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</si>
  <si>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</si>
  <si>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</si>
  <si>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</si>
  <si>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</si>
  <si>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</si>
  <si>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</si>
  <si>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</si>
  <si>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</si>
  <si>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</si>
  <si>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</si>
  <si>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</si>
  <si>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</si>
  <si>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</si>
  <si>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</si>
  <si>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</si>
  <si>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</si>
  <si>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</si>
  <si>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</si>
  <si>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</si>
  <si>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</si>
  <si>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</si>
  <si>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</si>
  <si>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</si>
  <si>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</si>
  <si>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</si>
  <si>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</si>
  <si>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</si>
  <si>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</si>
  <si>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</si>
  <si>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</si>
  <si>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</si>
  <si>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</si>
  <si>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</si>
  <si>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</si>
  <si>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</si>
  <si>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</si>
  <si>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</si>
  <si>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</si>
  <si>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</si>
  <si>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</si>
  <si>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</si>
  <si>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</si>
  <si>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</si>
  <si>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</si>
  <si>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</si>
  <si>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</si>
  <si>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</si>
  <si>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</si>
  <si>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</si>
  <si>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</si>
  <si>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</si>
  <si>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</si>
  <si>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</si>
  <si>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</si>
  <si>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</si>
  <si>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</si>
  <si>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</si>
  <si>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</si>
  <si>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</si>
  <si>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</si>
  <si>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</si>
  <si>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</si>
  <si>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</si>
  <si>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</si>
  <si>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</si>
  <si>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</si>
  <si>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</si>
  <si>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</si>
  <si>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</si>
  <si>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</si>
  <si>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</si>
  <si>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</si>
  <si>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</si>
  <si>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</si>
  <si>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</si>
  <si>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</si>
  <si>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</si>
  <si>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</si>
  <si>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</si>
  <si>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</si>
  <si>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</si>
  <si>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</si>
  <si>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</si>
  <si>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</si>
  <si>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</si>
  <si>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</si>
  <si>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</si>
  <si>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</si>
  <si>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</si>
  <si>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</si>
  <si>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</si>
  <si>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</si>
  <si>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</si>
  <si>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</si>
  <si>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</si>
  <si>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</si>
  <si>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</si>
  <si>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</si>
  <si>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</si>
  <si>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</si>
  <si>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</si>
  <si>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</si>
  <si>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</si>
  <si>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</si>
  <si>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</si>
  <si>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</si>
  <si>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</si>
  <si>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</si>
  <si>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</si>
  <si>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</si>
  <si>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</si>
  <si>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</si>
  <si>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</si>
  <si>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</si>
  <si>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</si>
  <si>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</si>
  <si>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</si>
  <si>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</si>
  <si>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</si>
  <si>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</si>
  <si>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</si>
  <si>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</si>
  <si>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</si>
  <si>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</si>
  <si>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</si>
  <si>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</si>
  <si>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</si>
  <si>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</si>
  <si>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</si>
  <si>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</si>
  <si>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</si>
  <si>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</si>
  <si>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</si>
  <si>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</si>
  <si>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</si>
  <si>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</si>
  <si>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</si>
  <si>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</si>
  <si>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</si>
  <si>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</si>
  <si>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</si>
  <si>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</si>
  <si>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</si>
  <si>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</si>
  <si>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</si>
  <si>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</si>
  <si>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</si>
  <si>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</si>
  <si>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</si>
  <si>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</si>
  <si>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</si>
  <si>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</si>
  <si>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</si>
  <si>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</si>
  <si>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</si>
  <si>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</si>
  <si>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</si>
  <si>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</si>
  <si>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</si>
  <si>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</si>
  <si>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</si>
  <si>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</si>
  <si>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</si>
  <si>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</si>
  <si>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</si>
  <si>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</si>
  <si>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</si>
  <si>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</si>
  <si>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</si>
  <si>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</si>
  <si>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</si>
  <si>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</si>
  <si>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</si>
  <si>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</si>
  <si>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</si>
  <si>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</si>
  <si>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</si>
  <si>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</si>
  <si>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</si>
  <si>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</si>
  <si>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</si>
  <si>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</si>
  <si>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</si>
  <si>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</si>
  <si>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</si>
  <si>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</si>
  <si>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</si>
  <si>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</si>
  <si>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</si>
  <si>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</si>
  <si>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</si>
  <si>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</si>
  <si>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</si>
  <si>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</si>
  <si>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</si>
  <si>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</si>
  <si>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</si>
  <si>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</si>
  <si>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</si>
  <si>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</si>
  <si>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</si>
  <si>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</si>
  <si>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</si>
  <si>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</si>
  <si>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</si>
  <si>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</si>
  <si>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</si>
  <si>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</si>
  <si>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</si>
  <si>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</si>
  <si>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</si>
  <si>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</si>
  <si>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</si>
  <si>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</si>
  <si>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</si>
  <si>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</si>
  <si>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</si>
  <si>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</si>
  <si>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</si>
  <si>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</si>
  <si>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</si>
  <si>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</si>
  <si>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</si>
  <si>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</si>
  <si>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</si>
  <si>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</si>
  <si>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</si>
  <si>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</si>
  <si>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</si>
  <si>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</si>
  <si>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</si>
  <si>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</si>
  <si>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</si>
  <si>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</si>
  <si>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</si>
  <si>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</si>
  <si>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</si>
  <si>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</si>
  <si>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</si>
  <si>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</si>
  <si>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</si>
  <si>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</si>
  <si>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</si>
  <si>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</si>
  <si>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</si>
  <si>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</si>
  <si>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</si>
  <si>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</si>
  <si>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</si>
  <si>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</si>
  <si>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</si>
  <si>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</si>
  <si>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</si>
  <si>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</si>
  <si>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</si>
  <si>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</si>
  <si>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</si>
  <si>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</si>
  <si>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</si>
  <si>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</si>
  <si>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</si>
  <si>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</si>
  <si>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</si>
  <si>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</si>
  <si>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</si>
  <si>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</si>
  <si>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</si>
  <si>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</si>
  <si>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</si>
  <si>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</si>
  <si>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</si>
  <si>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</si>
  <si>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</si>
  <si>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</si>
  <si>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</si>
  <si>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</si>
  <si>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</si>
  <si>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</si>
  <si>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</si>
  <si>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</si>
  <si>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</si>
  <si>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</si>
  <si>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</si>
  <si>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</si>
  <si>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</si>
  <si>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</si>
  <si>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</si>
  <si>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</si>
  <si>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</si>
  <si>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</si>
  <si>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</si>
  <si>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</si>
  <si>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</si>
  <si>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</si>
  <si>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</si>
  <si>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</si>
  <si>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</si>
  <si>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</si>
  <si>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</si>
  <si>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</si>
  <si>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</si>
  <si>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</si>
  <si>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</si>
  <si>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</si>
  <si>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</si>
  <si>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</si>
  <si>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</si>
  <si>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</si>
  <si>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</si>
  <si>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</si>
  <si>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</si>
  <si>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</si>
  <si>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</si>
  <si>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</si>
  <si>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</si>
  <si>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</si>
  <si>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</si>
  <si>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</si>
  <si>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</si>
  <si>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</si>
  <si>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</si>
  <si>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</si>
  <si>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</si>
  <si>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</si>
  <si>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</si>
  <si>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</si>
  <si>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</si>
  <si>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</si>
  <si>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</si>
  <si>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</si>
  <si>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</si>
  <si>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</si>
  <si>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</si>
  <si>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</si>
  <si>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</si>
  <si>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</si>
  <si>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</si>
  <si>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</si>
  <si>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</si>
  <si>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</si>
  <si>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</si>
  <si>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</si>
  <si>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</si>
  <si>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</si>
  <si>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</si>
  <si>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</si>
  <si>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</si>
  <si>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</si>
  <si>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</si>
  <si>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</si>
  <si>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</si>
  <si>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</si>
  <si>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</si>
  <si>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</si>
  <si>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</si>
  <si>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</si>
  <si>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</si>
  <si>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</si>
  <si>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</si>
  <si>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</si>
  <si>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</si>
  <si>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</si>
  <si>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</si>
  <si>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</si>
  <si>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</si>
  <si>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</si>
  <si>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</si>
  <si>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</si>
  <si>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</si>
  <si>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</si>
  <si>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</si>
  <si>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</si>
  <si>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</si>
  <si>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</si>
  <si>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</si>
  <si>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</si>
  <si>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</si>
  <si>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</si>
  <si>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</si>
  <si>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</si>
  <si>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</si>
  <si>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</si>
  <si>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</si>
  <si>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</si>
  <si>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</si>
  <si>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</si>
  <si>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</si>
  <si>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</si>
  <si>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</si>
  <si>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</si>
  <si>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</si>
  <si>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</si>
  <si>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</si>
  <si>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</si>
  <si>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</si>
  <si>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</si>
  <si>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</si>
  <si>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</si>
  <si>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</si>
  <si>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</si>
  <si>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</si>
  <si>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</si>
  <si>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</si>
  <si>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</si>
  <si>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</si>
  <si>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</si>
  <si>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</si>
  <si>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</si>
  <si>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</si>
  <si>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</si>
  <si>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</si>
  <si>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</si>
  <si>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</si>
  <si>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</si>
  <si>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</si>
  <si>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</si>
  <si>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</si>
  <si>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</si>
  <si>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</si>
  <si>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</si>
  <si>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</si>
  <si>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</si>
  <si>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</si>
  <si>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</si>
  <si>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</si>
  <si>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</si>
  <si>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</si>
  <si>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</si>
  <si>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</si>
  <si>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</si>
  <si>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</si>
  <si>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</si>
  <si>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</si>
  <si>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</si>
  <si>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</si>
  <si>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</si>
  <si>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</si>
  <si>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</si>
  <si>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</si>
  <si>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</si>
  <si>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</si>
  <si>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</si>
  <si>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</si>
  <si>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</si>
  <si>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</si>
  <si>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</si>
  <si>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</si>
  <si>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</si>
  <si>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</si>
  <si>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</si>
  <si>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</si>
  <si>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</si>
  <si>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</si>
  <si>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</si>
  <si>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</si>
  <si>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</si>
  <si>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</si>
  <si>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</si>
  <si>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</si>
  <si>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</si>
  <si>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</si>
  <si>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</si>
  <si>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</si>
  <si>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</si>
  <si>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</si>
  <si>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</si>
  <si>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</si>
  <si>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</si>
  <si>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</si>
  <si>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</si>
  <si>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</si>
  <si>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</si>
  <si>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</si>
  <si>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</si>
  <si>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</si>
  <si>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</si>
  <si>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</si>
  <si>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</si>
  <si>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</si>
  <si>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</si>
  <si>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</si>
  <si>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</si>
  <si>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</si>
  <si>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</si>
  <si>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</si>
  <si>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</si>
  <si>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</si>
  <si>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</si>
  <si>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</si>
  <si>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</si>
  <si>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</si>
  <si>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</si>
  <si>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</si>
  <si>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</si>
  <si>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</si>
  <si>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</si>
  <si>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</si>
  <si>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</si>
  <si>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</si>
  <si>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</si>
  <si>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</si>
  <si>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</si>
  <si>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</si>
  <si>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</si>
  <si>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</si>
  <si>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</si>
  <si>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</si>
  <si>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</si>
  <si>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</si>
  <si>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</si>
  <si>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</si>
  <si>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</si>
  <si>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</si>
  <si>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</si>
  <si>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</si>
  <si>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</si>
  <si>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</si>
  <si>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</si>
  <si>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</si>
  <si>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</si>
  <si>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</si>
  <si>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</si>
  <si>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</si>
  <si>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</si>
  <si>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</si>
  <si>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</si>
  <si>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</si>
  <si>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</si>
  <si>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</si>
  <si>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</si>
  <si>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</si>
  <si>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</si>
  <si>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</si>
  <si>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</si>
  <si>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</si>
  <si>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</si>
  <si>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</si>
  <si>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</si>
  <si>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</si>
  <si>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</si>
  <si>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</si>
  <si>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</si>
  <si>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</si>
  <si>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</si>
  <si>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</si>
  <si>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</si>
  <si>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</si>
  <si>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</si>
  <si>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</si>
  <si>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</si>
  <si>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</si>
  <si>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</si>
  <si>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</si>
  <si>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</si>
  <si>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</si>
  <si>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</si>
  <si>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</si>
  <si>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</si>
  <si>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</si>
  <si>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</si>
  <si>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</si>
  <si>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</si>
  <si>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</si>
  <si>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</si>
  <si>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</si>
  <si>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</si>
  <si>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</si>
  <si>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</si>
  <si>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</si>
  <si>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</si>
  <si>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</si>
  <si>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</si>
  <si>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</si>
  <si>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</si>
  <si>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</si>
  <si>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</si>
  <si>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</si>
  <si>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</si>
  <si>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</si>
  <si>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</si>
  <si>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</si>
  <si>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</si>
  <si>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</si>
  <si>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</si>
  <si>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</si>
  <si>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</si>
  <si>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</si>
  <si>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</si>
  <si>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</si>
  <si>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</si>
  <si>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</si>
  <si>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</si>
  <si>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</si>
  <si>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</si>
  <si>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</si>
  <si>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</si>
  <si>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</si>
  <si>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</si>
  <si>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</si>
  <si>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</si>
  <si>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</si>
  <si>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</si>
  <si>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</si>
  <si>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</si>
  <si>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</si>
  <si>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</si>
  <si>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</si>
  <si>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</si>
  <si>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</si>
  <si>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</si>
  <si>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</si>
  <si>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</si>
  <si>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</si>
  <si>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</si>
  <si>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</si>
  <si>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</si>
  <si>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</si>
  <si>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</si>
  <si>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</si>
  <si>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</si>
  <si>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</si>
  <si>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</si>
  <si>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</si>
  <si>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</si>
  <si>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</si>
  <si>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</si>
  <si>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</si>
  <si>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</si>
  <si>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</si>
  <si>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</si>
  <si>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</si>
  <si>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</si>
  <si>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</si>
  <si>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</si>
  <si>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</si>
  <si>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</si>
  <si>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</si>
  <si>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</si>
  <si>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</si>
  <si>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</si>
  <si>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</si>
  <si>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</si>
  <si>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</si>
  <si>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</si>
  <si>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</si>
  <si>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</si>
  <si>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</si>
  <si>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</si>
  <si>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</si>
  <si>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</si>
  <si>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</si>
  <si>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</si>
  <si>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</si>
  <si>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</si>
  <si>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</si>
  <si>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</si>
  <si>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</si>
  <si>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</si>
  <si>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</si>
  <si>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</si>
  <si>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</si>
  <si>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</si>
  <si>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</si>
  <si>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</si>
  <si>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</si>
  <si>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</si>
  <si>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</si>
  <si>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</si>
  <si>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</si>
  <si>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</si>
  <si>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</si>
  <si>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</si>
  <si>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</si>
  <si>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</si>
  <si>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</si>
  <si>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</si>
  <si>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</si>
  <si>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</si>
  <si>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</si>
  <si>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</si>
  <si>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</si>
  <si>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</si>
  <si>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</si>
  <si>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</si>
  <si>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</si>
  <si>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</si>
  <si>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</si>
  <si>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</si>
  <si>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</si>
  <si>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</si>
  <si>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</si>
  <si>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</si>
  <si>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</si>
  <si>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</si>
  <si>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</si>
  <si>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</si>
  <si>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</si>
  <si>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</si>
  <si>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</si>
  <si>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</si>
  <si>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</si>
  <si>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</si>
  <si>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</si>
  <si>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</si>
  <si>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</si>
  <si>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</si>
  <si>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</si>
  <si>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</si>
  <si>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</si>
  <si>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</si>
  <si>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</si>
  <si>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</si>
  <si>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</si>
  <si>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</si>
  <si>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</si>
  <si>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</si>
  <si>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</si>
  <si>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</si>
  <si>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</si>
  <si>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</si>
  <si>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</si>
  <si>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</si>
  <si>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</si>
  <si>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</si>
  <si>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</si>
  <si>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</si>
  <si>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</si>
  <si>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</si>
  <si>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</si>
  <si>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</si>
  <si>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</si>
  <si>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</si>
  <si>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</si>
  <si>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</si>
  <si>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</si>
  <si>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</si>
  <si>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</si>
  <si>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</si>
  <si>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</si>
  <si>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</si>
  <si>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</si>
  <si>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</si>
  <si>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</si>
  <si>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</si>
  <si>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</si>
  <si>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</si>
  <si>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</si>
  <si>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</si>
  <si>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</si>
  <si>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</si>
  <si>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</si>
  <si>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</si>
  <si>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</si>
  <si>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</si>
  <si>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</si>
  <si>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</si>
  <si>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</si>
  <si>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</si>
  <si>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</si>
  <si>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</si>
  <si>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</si>
  <si>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</si>
  <si>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</si>
  <si>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</si>
  <si>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</si>
  <si>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</si>
  <si>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</si>
  <si>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</si>
  <si>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</si>
  <si>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</si>
  <si>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</si>
  <si>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</si>
  <si>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</si>
  <si>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</si>
  <si>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</si>
  <si>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</si>
  <si>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</si>
  <si>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</si>
  <si>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</si>
  <si>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</si>
  <si>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</si>
  <si>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</si>
  <si>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</si>
  <si>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</si>
  <si>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</si>
  <si>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</si>
  <si>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</si>
  <si>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</si>
  <si>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</si>
  <si>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</si>
  <si>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</si>
  <si>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</si>
  <si>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</si>
  <si>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</si>
  <si>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</si>
  <si>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</si>
  <si>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</si>
  <si>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</si>
  <si>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</si>
  <si>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</si>
  <si>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</si>
  <si>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</si>
  <si>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</si>
  <si>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</si>
  <si>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</si>
  <si>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</si>
  <si>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</si>
  <si>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</si>
  <si>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</si>
  <si>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</si>
  <si>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</si>
  <si>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</si>
  <si>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</si>
  <si>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</si>
  <si>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</si>
  <si>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</si>
  <si>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</si>
  <si>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</si>
  <si>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</si>
  <si>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</si>
  <si>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</si>
  <si>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</si>
  <si>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</si>
  <si>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</si>
  <si>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</si>
  <si>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</si>
  <si>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</si>
  <si>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</si>
  <si>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</si>
  <si>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</si>
  <si>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</si>
  <si>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</si>
  <si>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</si>
  <si>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</si>
  <si>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</si>
  <si>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</si>
  <si>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</si>
  <si>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</si>
  <si>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</si>
  <si>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</si>
  <si>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</si>
  <si>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</si>
  <si>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</si>
  <si>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</si>
  <si>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</si>
  <si>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</si>
  <si>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</si>
  <si>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</si>
  <si>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</si>
  <si>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</si>
  <si>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</si>
  <si>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</si>
  <si>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</si>
  <si>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</si>
  <si>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</si>
  <si>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</si>
  <si>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</si>
  <si>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</si>
  <si>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</si>
  <si>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</si>
  <si>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</si>
  <si>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</si>
  <si>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</si>
  <si>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</si>
  <si>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</si>
  <si>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</si>
  <si>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</si>
  <si>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</si>
  <si>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</si>
  <si>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</si>
  <si>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</si>
  <si>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</si>
  <si>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</si>
  <si>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</si>
  <si>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</si>
  <si>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</si>
  <si>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</si>
  <si>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</si>
  <si>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</si>
  <si>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</si>
  <si>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</si>
  <si>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</si>
  <si>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</si>
  <si>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</si>
  <si>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</si>
  <si>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</si>
  <si>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</si>
  <si>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</si>
  <si>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</si>
  <si>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</si>
  <si>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</si>
  <si>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</si>
  <si>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</si>
  <si>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</si>
  <si>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</si>
  <si>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</si>
  <si>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</si>
  <si>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</si>
  <si>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</si>
  <si>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</si>
  <si>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</si>
  <si>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</si>
  <si>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</si>
  <si>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</si>
  <si>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</si>
  <si>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</si>
  <si>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</si>
  <si>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</si>
  <si>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</si>
  <si>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</si>
  <si>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</si>
  <si>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</si>
  <si>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</si>
  <si>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</si>
  <si>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</si>
  <si>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</si>
  <si>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</si>
  <si>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</si>
  <si>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</si>
  <si>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</si>
  <si>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</si>
  <si>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</si>
  <si>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</si>
  <si>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</si>
  <si>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</si>
  <si>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</si>
  <si>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</si>
  <si>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</si>
  <si>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</si>
  <si>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</si>
  <si>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</si>
  <si>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</si>
  <si>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</si>
  <si>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</si>
  <si>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</si>
  <si>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</si>
  <si>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</si>
  <si>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</si>
  <si>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</si>
  <si>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</si>
  <si>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</si>
  <si>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</si>
  <si>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</si>
  <si>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</si>
  <si>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</si>
  <si>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</si>
  <si>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</si>
  <si>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</si>
  <si>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</si>
  <si>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</si>
  <si>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</si>
  <si>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</si>
  <si>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</si>
  <si>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</si>
  <si>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</si>
  <si>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</si>
  <si>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</si>
  <si>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</si>
  <si>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</si>
  <si>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</si>
  <si>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</si>
  <si>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</si>
  <si>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</si>
  <si>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</si>
  <si>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</si>
  <si>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</si>
  <si>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</si>
  <si>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</si>
  <si>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</si>
  <si>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</si>
  <si>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</si>
  <si>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</si>
  <si>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</si>
  <si>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</si>
  <si>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</si>
  <si>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</si>
  <si>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</si>
  <si>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</si>
  <si>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</si>
  <si>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</si>
  <si>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</si>
  <si>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</si>
  <si>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</si>
  <si>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</si>
  <si>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</si>
  <si>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</si>
  <si>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</si>
  <si>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</si>
  <si>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</si>
  <si>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</si>
  <si>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</si>
  <si>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</si>
  <si>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</si>
  <si>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</si>
  <si>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</si>
  <si>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</si>
  <si>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</si>
  <si>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</si>
  <si>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</si>
  <si>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</si>
  <si>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</si>
  <si>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</si>
  <si>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</si>
  <si>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</si>
  <si>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</si>
  <si>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</si>
  <si>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</si>
  <si>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</si>
  <si>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</si>
  <si>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</si>
  <si>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</si>
  <si>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</si>
  <si>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</si>
  <si>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</si>
  <si>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</si>
  <si>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</si>
  <si>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</si>
  <si>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</si>
  <si>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</si>
  <si>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</si>
  <si>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</si>
  <si>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</si>
  <si>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</si>
  <si>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</si>
  <si>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</si>
  <si>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</si>
  <si>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</si>
  <si>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</si>
  <si>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</si>
  <si>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</si>
  <si>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</si>
  <si>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</si>
  <si>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</si>
  <si>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</si>
  <si>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</si>
  <si>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</si>
  <si>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</si>
  <si>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</si>
  <si>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</si>
  <si>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</si>
  <si>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</si>
  <si>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</si>
  <si>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</si>
  <si>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</si>
  <si>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</si>
  <si>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</si>
  <si>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</si>
  <si>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</si>
  <si>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</si>
  <si>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</si>
  <si>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</si>
  <si>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</si>
  <si>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</si>
  <si>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</si>
  <si>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</si>
  <si>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</si>
  <si>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</si>
  <si>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</si>
  <si>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</si>
  <si>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</si>
  <si>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</si>
  <si>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</si>
  <si>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</si>
  <si>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</si>
  <si>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</si>
  <si>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</si>
  <si>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</si>
  <si>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</si>
  <si>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</si>
  <si>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</si>
  <si>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</si>
  <si>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</si>
  <si>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</si>
  <si>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</si>
  <si>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</si>
  <si>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</si>
  <si>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</si>
  <si>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</si>
  <si>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</si>
  <si>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</si>
  <si>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</si>
  <si>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</si>
  <si>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</si>
  <si>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</si>
  <si>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</si>
  <si>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</si>
  <si>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</si>
  <si>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</si>
  <si>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</si>
  <si>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</si>
  <si>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</si>
  <si>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</si>
  <si>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</si>
  <si>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</si>
  <si>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</si>
  <si>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</si>
  <si>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</si>
  <si>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</si>
  <si>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</si>
  <si>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</si>
  <si>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</si>
  <si>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</si>
  <si>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</si>
  <si>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</si>
  <si>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</si>
  <si>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</si>
  <si>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</si>
  <si>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</si>
  <si>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</si>
  <si>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</si>
  <si>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</si>
  <si>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</si>
  <si>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</si>
  <si>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</si>
  <si>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</si>
  <si>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</si>
  <si>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</si>
  <si>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</si>
  <si>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</si>
  <si>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</si>
  <si>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</si>
  <si>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</si>
  <si>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</si>
  <si>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</si>
  <si>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</si>
  <si>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</si>
  <si>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</si>
  <si>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</si>
  <si>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</si>
  <si>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</si>
  <si>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</si>
  <si>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</si>
  <si>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</si>
  <si>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</si>
  <si>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</si>
  <si>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</si>
  <si>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</si>
  <si>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</si>
  <si>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</si>
  <si>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</si>
  <si>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</si>
  <si>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</si>
  <si>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</si>
  <si>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</si>
  <si>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</si>
  <si>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</si>
  <si>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</si>
  <si>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</si>
  <si>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</si>
  <si>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</si>
  <si>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</si>
  <si>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</si>
  <si>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</si>
  <si>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</si>
  <si>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</si>
  <si>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</si>
  <si>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</si>
  <si>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</si>
  <si>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</si>
  <si>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</si>
  <si>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</si>
  <si>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</si>
  <si>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</si>
  <si>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</si>
  <si>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</si>
  <si>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</si>
  <si>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</si>
  <si>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</si>
  <si>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</si>
  <si>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</si>
  <si>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</si>
  <si>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</si>
  <si>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</si>
  <si>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</si>
  <si>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</si>
  <si>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</si>
  <si>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</si>
  <si>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</si>
  <si>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</si>
  <si>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</si>
  <si>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</si>
  <si>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</si>
  <si>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</si>
  <si>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</si>
  <si>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</si>
  <si>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</si>
  <si>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</si>
  <si>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</si>
  <si>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</si>
  <si>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</si>
  <si>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</si>
  <si>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</si>
  <si>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</si>
  <si>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</si>
  <si>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</si>
  <si>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</si>
  <si>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</si>
  <si>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</si>
  <si>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</si>
  <si>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</si>
  <si>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</si>
  <si>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</si>
  <si>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</si>
  <si>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</si>
  <si>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</si>
  <si>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</si>
  <si>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</si>
  <si>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</si>
  <si>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</si>
  <si>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</si>
  <si>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</si>
  <si>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</si>
  <si>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</si>
  <si>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</si>
  <si>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</si>
  <si>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</si>
  <si>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</si>
  <si>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</si>
  <si>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</si>
  <si>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</si>
  <si>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</si>
  <si>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</si>
  <si>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</si>
  <si>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</si>
  <si>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</si>
  <si>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</si>
  <si>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</si>
  <si>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</si>
  <si>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</si>
  <si>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</si>
  <si>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</si>
  <si>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</si>
  <si>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</si>
  <si>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</si>
  <si>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</si>
  <si>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</si>
  <si>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</si>
  <si>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</si>
  <si>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</si>
  <si>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</si>
  <si>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</si>
  <si>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</si>
  <si>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</si>
  <si>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</si>
  <si>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</si>
  <si>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</si>
  <si>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</si>
  <si>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</si>
  <si>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</si>
  <si>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</si>
  <si>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</si>
  <si>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</si>
  <si>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</si>
  <si>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</si>
  <si>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</si>
  <si>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</si>
  <si>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</si>
  <si>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</si>
  <si>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</si>
  <si>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</si>
  <si>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</si>
  <si>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</si>
  <si>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</si>
  <si>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</si>
  <si>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</si>
  <si>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</si>
  <si>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</si>
  <si>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</si>
  <si>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</si>
  <si>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</si>
  <si>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</si>
  <si>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</si>
  <si>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</si>
  <si>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</si>
  <si>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</si>
  <si>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</si>
  <si>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</si>
  <si>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</si>
  <si>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</si>
  <si>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</si>
  <si>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</si>
  <si>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</si>
  <si>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</si>
  <si>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</si>
  <si>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</si>
  <si>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</si>
  <si>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</si>
  <si>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</si>
  <si>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</si>
  <si>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</si>
  <si>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</si>
  <si>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</si>
  <si>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</si>
  <si>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</si>
  <si>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</si>
  <si>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</si>
  <si>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</si>
  <si>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</si>
  <si>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</si>
  <si>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</si>
  <si>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</si>
  <si>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</si>
  <si>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</si>
  <si>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</si>
  <si>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</si>
  <si>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</si>
  <si>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</si>
  <si>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</si>
  <si>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</si>
  <si>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</si>
  <si>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</si>
  <si>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</si>
  <si>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</si>
  <si>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</si>
  <si>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</si>
  <si>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</si>
  <si>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</si>
  <si>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</si>
  <si>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</si>
  <si>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</si>
  <si>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</si>
  <si>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</si>
  <si>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</si>
  <si>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</si>
  <si>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</si>
  <si>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</si>
  <si>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</si>
  <si>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</si>
  <si>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</si>
  <si>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</si>
  <si>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</si>
  <si>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</si>
  <si>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</si>
  <si>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</si>
  <si>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</si>
  <si>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</si>
  <si>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</si>
  <si>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</si>
  <si>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</si>
  <si>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</si>
  <si>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</si>
  <si>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</si>
  <si>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</si>
  <si>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</si>
  <si>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</si>
  <si>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</si>
  <si>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</si>
  <si>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</si>
  <si>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</si>
  <si>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</si>
  <si>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</si>
  <si>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</si>
  <si>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</si>
  <si>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</si>
  <si>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</si>
  <si>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</si>
  <si>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</si>
  <si>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</si>
  <si>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</si>
  <si>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</si>
  <si>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</si>
  <si>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</si>
  <si>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</si>
  <si>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</si>
  <si>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</si>
  <si>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</si>
  <si>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</si>
  <si>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</si>
  <si>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</si>
  <si>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</si>
  <si>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</si>
  <si>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</si>
  <si>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</si>
  <si>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</si>
  <si>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</si>
  <si>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</si>
  <si>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</si>
  <si>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</si>
  <si>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</si>
  <si>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</si>
  <si>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</si>
  <si>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</si>
  <si>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</si>
  <si>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</si>
  <si>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</si>
  <si>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</si>
  <si>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</si>
  <si>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</si>
  <si>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</si>
  <si>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</si>
  <si>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</si>
  <si>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</si>
  <si>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</si>
  <si>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</si>
  <si>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</si>
  <si>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</si>
  <si>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</si>
  <si>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</si>
  <si>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</si>
  <si>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</si>
  <si>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</si>
  <si>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</si>
  <si>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</si>
  <si>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</si>
  <si>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</si>
  <si>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</si>
  <si>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</si>
  <si>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</si>
  <si>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</si>
  <si>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</si>
  <si>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</si>
  <si>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</si>
  <si>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</si>
  <si>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</si>
  <si>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</si>
  <si>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</si>
  <si>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</si>
  <si>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</si>
  <si>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</si>
  <si>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</si>
  <si>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</si>
  <si>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</si>
  <si>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</si>
  <si>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</si>
  <si>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</si>
  <si>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</si>
  <si>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</si>
  <si>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</si>
  <si>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</si>
  <si>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</si>
  <si>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</si>
  <si>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</si>
  <si>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</si>
  <si>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</si>
  <si>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</si>
  <si>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</si>
  <si>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</si>
  <si>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</si>
  <si>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</si>
  <si>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</si>
  <si>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</si>
  <si>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</si>
  <si>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</si>
  <si>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</si>
  <si>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</si>
  <si>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</si>
  <si>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</si>
  <si>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</si>
  <si>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</si>
  <si>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</si>
  <si>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</si>
  <si>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</si>
  <si>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</si>
  <si>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</si>
  <si>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</si>
  <si>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</si>
  <si>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</si>
  <si>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</si>
  <si>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</si>
  <si>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</si>
  <si>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</si>
  <si>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</si>
  <si>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</si>
  <si>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</si>
  <si>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</si>
  <si>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</si>
  <si>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</si>
  <si>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</si>
  <si>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</si>
  <si>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</si>
  <si>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</si>
  <si>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</si>
  <si>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</si>
  <si>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</si>
  <si>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</si>
  <si>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</si>
  <si>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</si>
  <si>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</si>
  <si>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</si>
  <si>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</si>
  <si>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</si>
  <si>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</si>
  <si>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</si>
  <si>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</si>
  <si>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</si>
  <si>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</si>
  <si>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</si>
  <si>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</si>
  <si>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</si>
  <si>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</si>
  <si>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</si>
  <si>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</si>
  <si>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</si>
  <si>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</si>
  <si>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</si>
  <si>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</si>
  <si>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</si>
  <si>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</si>
  <si>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</si>
  <si>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</si>
  <si>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</si>
  <si>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</si>
  <si>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</si>
  <si>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</si>
  <si>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</si>
  <si>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</si>
  <si>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</si>
  <si>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</si>
  <si>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</si>
  <si>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</si>
  <si>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</si>
  <si>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</si>
  <si>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</si>
  <si>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</si>
  <si>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</si>
  <si>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</si>
  <si>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</si>
  <si>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</si>
  <si>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</si>
  <si>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</si>
  <si>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</si>
  <si>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</si>
  <si>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</si>
  <si>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</si>
  <si>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</si>
  <si>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</si>
  <si>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</si>
  <si>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</si>
  <si>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</si>
  <si>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</si>
  <si>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</si>
  <si>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</si>
  <si>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</si>
  <si>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</si>
  <si>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</si>
  <si>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</si>
  <si>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</si>
  <si>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</si>
  <si>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</si>
  <si>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</si>
  <si>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</si>
  <si>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</si>
  <si>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</si>
  <si>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</si>
  <si>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</si>
  <si>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</si>
  <si>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</si>
  <si>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</si>
  <si>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</si>
  <si>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</si>
  <si>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</si>
  <si>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</si>
  <si>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</si>
  <si>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</si>
  <si>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</si>
  <si>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</si>
  <si>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</si>
  <si>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</si>
  <si>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</si>
  <si>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</si>
  <si>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</si>
  <si>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</si>
  <si>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</si>
  <si>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</si>
  <si>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</si>
  <si>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</si>
  <si>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</si>
  <si>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</si>
  <si>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</si>
  <si>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</si>
  <si>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</si>
  <si>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</si>
  <si>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</si>
  <si>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</si>
  <si>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</si>
  <si>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</si>
  <si>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</si>
  <si>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</si>
  <si>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</si>
  <si>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</si>
  <si>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</si>
  <si>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</si>
  <si>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</si>
  <si>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</si>
  <si>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</si>
  <si>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</si>
  <si>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</si>
  <si>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</si>
  <si>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</si>
  <si>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</si>
  <si>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</si>
  <si>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</si>
  <si>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</si>
  <si>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</si>
  <si>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</si>
  <si>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</si>
  <si>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</si>
  <si>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</si>
  <si>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</si>
  <si>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</si>
  <si>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</si>
  <si>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</si>
  <si>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</si>
  <si>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</si>
  <si>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</si>
  <si>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</si>
  <si>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</si>
  <si>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</si>
  <si>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</si>
  <si>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</si>
  <si>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</si>
  <si>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</si>
  <si>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</si>
  <si>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</si>
  <si>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</si>
  <si>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</si>
  <si>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</si>
  <si>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</si>
  <si>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</si>
  <si>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</si>
  <si>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</si>
  <si>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</si>
  <si>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</si>
  <si>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</si>
  <si>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</si>
  <si>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</si>
  <si>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</si>
  <si>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</si>
  <si>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</si>
  <si>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</si>
  <si>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</si>
  <si>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</si>
  <si>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</si>
  <si>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</si>
  <si>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</si>
  <si>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</si>
  <si>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</si>
  <si>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</si>
  <si>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</si>
  <si>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</si>
  <si>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</si>
  <si>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</si>
  <si>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</si>
  <si>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</si>
  <si>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</si>
  <si>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</si>
  <si>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</si>
  <si>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</si>
  <si>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</si>
  <si>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</si>
  <si>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</si>
  <si>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</si>
  <si>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</si>
  <si>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</si>
  <si>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</si>
  <si>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</si>
  <si>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</si>
  <si>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</si>
  <si>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</si>
  <si>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</si>
  <si>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</si>
  <si>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</si>
  <si>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</si>
  <si>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</si>
  <si>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</si>
  <si>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</si>
  <si>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</si>
  <si>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</si>
  <si>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</si>
  <si>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</si>
  <si>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</si>
  <si>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</si>
  <si>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</si>
  <si>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</si>
  <si>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</si>
  <si>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</si>
  <si>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</si>
  <si>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</si>
  <si>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</si>
  <si>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</si>
  <si>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</si>
  <si>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</si>
  <si>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</si>
  <si>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</si>
  <si>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</si>
  <si>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</si>
  <si>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</si>
  <si>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</si>
  <si>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</si>
  <si>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</si>
  <si>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</si>
  <si>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</si>
  <si>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</si>
  <si>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</si>
  <si>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</si>
  <si>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</si>
  <si>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</si>
  <si>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</si>
  <si>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</si>
  <si>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</si>
  <si>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</si>
  <si>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</si>
  <si>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</si>
  <si>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</si>
  <si>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</si>
  <si>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</si>
  <si>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</si>
  <si>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</si>
  <si>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</si>
  <si>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</si>
  <si>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</si>
  <si>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</si>
  <si>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</si>
  <si>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</si>
  <si>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</si>
  <si>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</si>
  <si>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</si>
  <si>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</si>
  <si>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</si>
  <si>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</si>
  <si>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</si>
  <si>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</si>
  <si>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</si>
  <si>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</si>
  <si>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</si>
  <si>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</si>
  <si>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</si>
  <si>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</si>
  <si>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</si>
  <si>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</si>
  <si>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</si>
  <si>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</si>
  <si>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</si>
  <si>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</si>
  <si>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</si>
  <si>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</si>
  <si>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</si>
  <si>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</si>
  <si>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</si>
  <si>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</si>
  <si>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</si>
  <si>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</si>
  <si>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</si>
  <si>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</si>
  <si>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</si>
  <si>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</si>
  <si>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</si>
  <si>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</si>
  <si>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</si>
  <si>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</si>
  <si>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</si>
  <si>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</si>
  <si>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</si>
  <si>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</si>
  <si>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</si>
  <si>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</si>
  <si>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</si>
  <si>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</si>
  <si>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</si>
  <si>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</si>
  <si>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</si>
  <si>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</si>
  <si>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</si>
  <si>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</si>
  <si>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</si>
  <si>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</si>
  <si>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</si>
  <si>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</si>
  <si>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</si>
  <si>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</si>
  <si>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</si>
  <si>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</si>
  <si>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</si>
  <si>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</si>
  <si>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</si>
  <si>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</si>
  <si>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</si>
  <si>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</si>
  <si>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</si>
  <si>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</si>
  <si>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</si>
  <si>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</si>
  <si>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</si>
  <si>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</si>
  <si>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</si>
  <si>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</si>
  <si>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</si>
  <si>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</si>
  <si>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</si>
  <si>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</si>
  <si>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</si>
  <si>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</si>
  <si>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</si>
  <si>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</si>
  <si>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</si>
  <si>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</si>
  <si>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</si>
  <si>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</si>
  <si>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</si>
  <si>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</si>
  <si>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</si>
  <si>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</si>
  <si>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</si>
  <si>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</si>
  <si>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</si>
  <si>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</si>
  <si>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</si>
  <si>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</si>
  <si>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</si>
  <si>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</si>
  <si>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</si>
  <si>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</si>
  <si>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</si>
  <si>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</si>
  <si>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</si>
  <si>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</si>
  <si>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</si>
  <si>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</si>
  <si>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</si>
  <si>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</si>
  <si>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</si>
  <si>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</si>
  <si>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</si>
  <si>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</si>
  <si>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</si>
  <si>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</si>
  <si>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</si>
  <si>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</si>
  <si>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</si>
  <si>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</si>
  <si>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</si>
  <si>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</si>
  <si>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</si>
  <si>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</si>
  <si>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</si>
  <si>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</si>
  <si>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</si>
  <si>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</si>
  <si>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</si>
  <si>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</si>
  <si>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</si>
  <si>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</si>
  <si>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</si>
  <si>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</si>
  <si>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</si>
  <si>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</si>
  <si>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</si>
  <si>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</si>
  <si>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</si>
  <si>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</si>
  <si>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</si>
  <si>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</si>
  <si>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</si>
  <si>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</si>
  <si>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</si>
  <si>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</si>
  <si>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</si>
  <si>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</si>
  <si>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</si>
  <si>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</si>
  <si>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</si>
  <si>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</si>
  <si>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</si>
  <si>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</si>
  <si>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</si>
  <si>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</si>
  <si>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</si>
  <si>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</si>
  <si>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</si>
  <si>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</si>
  <si>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</si>
  <si>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</si>
  <si>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</si>
  <si>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</si>
  <si>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</si>
  <si>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</si>
  <si>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</si>
  <si>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</si>
  <si>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</si>
  <si>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</si>
  <si>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</si>
  <si>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</si>
  <si>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</si>
  <si>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</si>
  <si>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</si>
  <si>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</si>
  <si>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</si>
  <si>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</si>
  <si>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</si>
  <si>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</si>
  <si>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</si>
  <si>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</si>
  <si>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</si>
  <si>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</si>
  <si>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</si>
  <si>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</si>
  <si>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</si>
  <si>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</si>
  <si>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</si>
  <si>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</si>
  <si>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</si>
  <si>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</si>
  <si>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</si>
  <si>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</si>
  <si>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</si>
  <si>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</si>
  <si>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</si>
  <si>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</si>
  <si>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</si>
  <si>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</si>
  <si>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</si>
  <si>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</si>
  <si>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</si>
  <si>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</si>
  <si>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</si>
  <si>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</si>
  <si>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</si>
  <si>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</si>
  <si>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</si>
  <si>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</si>
  <si>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</si>
  <si>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</si>
  <si>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</si>
  <si>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</si>
  <si>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</si>
  <si>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</si>
  <si>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</si>
  <si>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</si>
  <si>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</si>
  <si>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</si>
  <si>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</si>
  <si>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</si>
  <si>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</si>
  <si>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</si>
  <si>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</si>
  <si>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</si>
  <si>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</si>
  <si>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</si>
  <si>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</si>
  <si>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</si>
  <si>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</si>
  <si>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</si>
  <si>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</si>
  <si>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</si>
  <si>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</si>
  <si>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</si>
  <si>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</si>
  <si>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</si>
  <si>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</si>
  <si>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</si>
  <si>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</si>
  <si>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</si>
  <si>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</si>
  <si>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</si>
  <si>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</si>
  <si>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</si>
  <si>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</si>
  <si>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</si>
  <si>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</si>
  <si>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</si>
  <si>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</si>
  <si>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</si>
  <si>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</si>
  <si>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</si>
  <si>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</si>
  <si>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</si>
  <si>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</si>
  <si>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</si>
  <si>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</si>
  <si>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</si>
  <si>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</si>
  <si>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</si>
  <si>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</si>
  <si>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</si>
  <si>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</si>
  <si>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</si>
  <si>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</si>
  <si>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</si>
  <si>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</si>
  <si>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</si>
  <si>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</si>
  <si>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</si>
  <si>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</si>
  <si>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</si>
  <si>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</si>
  <si>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</si>
  <si>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</si>
  <si>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</si>
  <si>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</si>
  <si>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</si>
  <si>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</si>
  <si>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</si>
  <si>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</si>
  <si>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</si>
  <si>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</si>
  <si>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</si>
  <si>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</si>
  <si>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</si>
  <si>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</si>
  <si>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</si>
  <si>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</si>
  <si>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</si>
  <si>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</si>
  <si>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</si>
  <si>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</si>
  <si>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</si>
  <si>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</si>
  <si>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</si>
  <si>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</si>
  <si>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</si>
  <si>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</si>
  <si>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</si>
  <si>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</si>
  <si>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</si>
  <si>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</si>
  <si>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</si>
  <si>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</si>
  <si>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</si>
  <si>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</si>
  <si>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</si>
  <si>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</si>
  <si>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</si>
  <si>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</si>
  <si>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</si>
  <si>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</si>
  <si>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</si>
  <si>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</si>
  <si>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</si>
  <si>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</si>
  <si>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</si>
  <si>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</si>
  <si>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</si>
  <si>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</si>
  <si>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</si>
  <si>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</si>
  <si>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</si>
  <si>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</si>
  <si>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</si>
  <si>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</si>
  <si>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</si>
  <si>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</si>
  <si>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</si>
  <si>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</si>
  <si>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</si>
  <si>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</si>
  <si>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</si>
  <si>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</si>
  <si>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</si>
  <si>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</si>
  <si>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</si>
  <si>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</si>
  <si>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</si>
  <si>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</si>
  <si>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</si>
  <si>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</si>
  <si>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</si>
  <si>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</si>
  <si>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</si>
  <si>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</si>
  <si>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</si>
  <si>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</si>
  <si>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</si>
  <si>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</si>
  <si>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</si>
  <si>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</si>
  <si>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</si>
  <si>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</si>
  <si>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</si>
  <si>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</si>
  <si>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</si>
  <si>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</si>
  <si>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</si>
  <si>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</si>
  <si>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</si>
  <si>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</si>
  <si>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</si>
  <si>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</si>
  <si>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</si>
  <si>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</si>
  <si>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</si>
  <si>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</si>
  <si>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</si>
  <si>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</si>
  <si>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</si>
  <si>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</si>
  <si>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</si>
  <si>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</si>
  <si>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</si>
  <si>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</si>
  <si>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</si>
  <si>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</si>
  <si>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</si>
  <si>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</si>
  <si>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</si>
  <si>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</si>
  <si>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</si>
  <si>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</si>
  <si>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</si>
  <si>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</si>
  <si>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</si>
  <si>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</si>
  <si>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</si>
  <si>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</si>
  <si>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</si>
  <si>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</si>
  <si>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</si>
  <si>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</si>
  <si>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</si>
  <si>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</si>
  <si>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</si>
  <si>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</si>
  <si>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</si>
  <si>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</si>
  <si>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</si>
  <si>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</si>
  <si>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</si>
  <si>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</si>
  <si>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</si>
  <si>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</si>
  <si>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</si>
  <si>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</si>
  <si>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</si>
  <si>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</si>
  <si>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</si>
  <si>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</si>
  <si>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</si>
  <si>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</si>
  <si>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</si>
  <si>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</si>
  <si>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</si>
  <si>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</si>
  <si>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</si>
  <si>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</si>
  <si>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</si>
  <si>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</si>
  <si>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</si>
  <si>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</si>
  <si>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</si>
  <si>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</si>
  <si>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</si>
  <si>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</si>
  <si>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</si>
  <si>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</si>
  <si>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</si>
  <si>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</si>
  <si>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</si>
  <si>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</si>
  <si>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</si>
  <si>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</si>
  <si>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</si>
  <si>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</si>
  <si>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</si>
  <si>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</si>
  <si>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</si>
  <si>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</si>
  <si>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</si>
  <si>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</si>
  <si>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</si>
  <si>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</si>
  <si>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</si>
  <si>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</si>
  <si>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</si>
  <si>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</si>
  <si>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</si>
  <si>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</si>
  <si>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</si>
  <si>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</si>
  <si>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</si>
  <si>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</si>
  <si>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</si>
  <si>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</si>
  <si>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</si>
  <si>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</si>
  <si>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</si>
  <si>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</si>
  <si>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</si>
  <si>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</si>
  <si>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</si>
  <si>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</si>
  <si>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</si>
  <si>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</si>
  <si>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</si>
  <si>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</si>
  <si>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</si>
  <si>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</si>
  <si>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</si>
  <si>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</si>
  <si>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</si>
  <si>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</si>
  <si>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</si>
  <si>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</si>
  <si>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</si>
  <si>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</si>
  <si>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</si>
  <si>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</si>
  <si>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</si>
  <si>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</si>
  <si>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</si>
  <si>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</si>
  <si>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</si>
  <si>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</si>
  <si>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</si>
  <si>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</si>
  <si>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</si>
  <si>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</si>
  <si>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</si>
  <si>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</si>
  <si>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</si>
  <si>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</si>
  <si>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</si>
  <si>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</si>
  <si>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</si>
  <si>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</si>
  <si>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</si>
  <si>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</si>
  <si>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</si>
  <si>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</si>
  <si>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</si>
  <si>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</si>
  <si>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</si>
  <si>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</si>
  <si>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</si>
  <si>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</si>
  <si>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</si>
  <si>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</si>
  <si>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</si>
  <si>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</si>
  <si>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</si>
  <si>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</si>
  <si>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</si>
  <si>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</si>
  <si>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</si>
  <si>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</si>
  <si>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</si>
  <si>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</si>
  <si>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</si>
  <si>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</si>
  <si>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</si>
  <si>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</si>
  <si>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</si>
  <si>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</si>
  <si>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</si>
  <si>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</si>
  <si>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</si>
  <si>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</si>
  <si>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</si>
  <si>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</si>
  <si>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</si>
  <si>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</si>
  <si>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</si>
  <si>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</si>
  <si>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</si>
  <si>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</si>
  <si>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</si>
  <si>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</si>
  <si>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</si>
  <si>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</si>
  <si>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</si>
  <si>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</si>
  <si>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</si>
  <si>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</si>
  <si>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</si>
  <si>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</si>
  <si>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</si>
  <si>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</si>
  <si>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</si>
  <si>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</si>
  <si>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</si>
  <si>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</si>
  <si>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</si>
  <si>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</si>
  <si>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</si>
  <si>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</si>
  <si>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</si>
  <si>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</si>
  <si>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</si>
  <si>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</si>
  <si>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</si>
  <si>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</si>
  <si>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</si>
  <si>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</si>
  <si>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</si>
  <si>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</si>
  <si>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</si>
  <si>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</si>
  <si>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</si>
  <si>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</si>
  <si>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</si>
  <si>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</si>
  <si>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</si>
  <si>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</si>
  <si>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</si>
  <si>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</si>
  <si>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</si>
  <si>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</si>
  <si>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</si>
  <si>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</si>
  <si>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</si>
  <si>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</si>
  <si>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</si>
  <si>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</si>
  <si>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</si>
  <si>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</si>
  <si>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</si>
  <si>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</si>
  <si>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</si>
  <si>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</si>
  <si>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</si>
  <si>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</si>
  <si>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</si>
  <si>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</si>
  <si>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</si>
  <si>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</si>
  <si>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</si>
  <si>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</si>
  <si>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</si>
  <si>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</si>
  <si>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</si>
  <si>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</si>
  <si>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</si>
  <si>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</si>
  <si>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</si>
  <si>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</si>
  <si>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</si>
  <si>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</si>
  <si>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</si>
  <si>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</si>
  <si>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</si>
  <si>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</si>
  <si>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</si>
  <si>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</si>
  <si>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</si>
  <si>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</si>
  <si>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</si>
  <si>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</si>
  <si>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</si>
  <si>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</si>
  <si>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</si>
  <si>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</si>
  <si>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</si>
  <si>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</si>
  <si>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</si>
  <si>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</si>
  <si>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</si>
  <si>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</si>
  <si>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</si>
  <si>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</si>
  <si>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</si>
  <si>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</si>
  <si>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</si>
  <si>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</si>
  <si>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</si>
  <si>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</si>
  <si>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</si>
  <si>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</si>
  <si>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</si>
  <si>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</si>
  <si>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</si>
  <si>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</si>
  <si>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</si>
  <si>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</si>
  <si>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</si>
  <si>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</si>
  <si>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</si>
  <si>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</si>
  <si>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</si>
  <si>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</si>
  <si>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</si>
  <si>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</si>
  <si>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</si>
  <si>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</si>
  <si>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</si>
  <si>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</si>
  <si>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</si>
  <si>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</si>
  <si>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</si>
  <si>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</si>
  <si>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</si>
  <si>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</si>
  <si>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</si>
  <si>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</si>
  <si>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</si>
  <si>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</si>
  <si>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</si>
  <si>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</si>
  <si>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</si>
  <si>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</si>
  <si>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</si>
  <si>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</si>
  <si>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</si>
  <si>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</si>
  <si>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</si>
  <si>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</si>
  <si>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</si>
  <si>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</si>
  <si>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</si>
  <si>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</si>
  <si>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</si>
  <si>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</si>
  <si>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</si>
  <si>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</si>
  <si>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</si>
  <si>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</si>
  <si>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</si>
  <si>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</si>
  <si>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</si>
  <si>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</si>
  <si>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</si>
  <si>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</si>
  <si>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</si>
  <si>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</si>
  <si>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</si>
  <si>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</si>
  <si>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</si>
  <si>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</si>
  <si>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</si>
  <si>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</si>
  <si>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</si>
  <si>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</si>
  <si>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</si>
  <si>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</si>
  <si>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</si>
  <si>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</si>
  <si>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</si>
  <si>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</si>
  <si>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</si>
  <si>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</si>
  <si>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</si>
  <si>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</si>
  <si>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</si>
  <si>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</si>
  <si>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</si>
  <si>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</si>
  <si>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</si>
  <si>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</si>
  <si>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</si>
  <si>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</si>
  <si>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</si>
  <si>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</si>
  <si>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</si>
  <si>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</si>
  <si>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</si>
  <si>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</si>
  <si>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</si>
  <si>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</si>
  <si>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</si>
  <si>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</si>
  <si>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</si>
  <si>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</si>
  <si>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</si>
  <si>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</si>
  <si>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</si>
  <si>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</si>
  <si>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</si>
  <si>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</si>
  <si>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</si>
  <si>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</si>
  <si>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</si>
  <si>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</si>
  <si>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</si>
  <si>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</si>
  <si>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</si>
  <si>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</si>
  <si>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</si>
  <si>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</si>
  <si>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</si>
  <si>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</si>
  <si>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</si>
  <si>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</si>
  <si>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</si>
  <si>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</si>
  <si>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</si>
  <si>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</si>
  <si>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</si>
  <si>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</si>
  <si>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</si>
  <si>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</si>
  <si>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</si>
  <si>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</si>
  <si>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</si>
  <si>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</si>
  <si>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</si>
  <si>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</si>
  <si>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</si>
  <si>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</si>
  <si>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</si>
  <si>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</si>
  <si>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</si>
  <si>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</si>
  <si>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</si>
  <si>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</si>
  <si>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</si>
  <si>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</si>
  <si>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</si>
  <si>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</si>
  <si>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</si>
  <si>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</si>
  <si>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</si>
  <si>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</si>
  <si>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</si>
  <si>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</si>
  <si>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</si>
  <si>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</si>
  <si>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</si>
  <si>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</si>
  <si>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</si>
  <si>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</si>
  <si>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</si>
  <si>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</si>
  <si>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</si>
  <si>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</si>
  <si>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</si>
  <si>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</si>
  <si>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</si>
  <si>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</si>
  <si>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</si>
  <si>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</si>
  <si>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</si>
  <si>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</si>
  <si>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</si>
  <si>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</si>
  <si>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</si>
  <si>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</si>
  <si>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</si>
  <si>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</si>
  <si>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</si>
  <si>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</si>
  <si>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</si>
  <si>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</si>
  <si>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</si>
  <si>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</si>
  <si>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</si>
  <si>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</si>
  <si>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</si>
  <si>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</si>
  <si>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</si>
  <si>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</si>
  <si>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</si>
  <si>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</si>
  <si>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</si>
  <si>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</si>
  <si>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</si>
  <si>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</si>
  <si>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</si>
  <si>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</si>
  <si>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</si>
  <si>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</si>
  <si>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</si>
  <si>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</si>
  <si>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</si>
  <si>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</si>
  <si>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</si>
  <si>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</si>
  <si>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</si>
  <si>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</si>
  <si>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</si>
  <si>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</si>
  <si>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</si>
  <si>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</si>
  <si>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</si>
  <si>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</si>
  <si>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</si>
  <si>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</si>
  <si>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</si>
  <si>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</si>
  <si>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</si>
  <si>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</si>
  <si>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</si>
  <si>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</si>
  <si>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</si>
  <si>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</si>
  <si>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</si>
  <si>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</si>
  <si>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</si>
  <si>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</si>
  <si>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</si>
  <si>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</si>
  <si>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</si>
  <si>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</si>
  <si>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</si>
  <si>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</si>
  <si>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</si>
  <si>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</si>
  <si>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</si>
  <si>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</si>
  <si>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</si>
  <si>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</si>
  <si>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</si>
  <si>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</si>
  <si>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</si>
  <si>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</si>
  <si>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</si>
  <si>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</si>
  <si>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</si>
  <si>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</si>
  <si>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</si>
  <si>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</si>
  <si>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</si>
  <si>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</si>
  <si>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</si>
  <si>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</si>
  <si>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</si>
  <si>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</si>
  <si>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</si>
  <si>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</si>
  <si>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</si>
  <si>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</si>
  <si>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</si>
  <si>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</si>
  <si>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</si>
  <si>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</si>
  <si>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</si>
  <si>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</si>
  <si>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</si>
  <si>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</si>
  <si>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</si>
  <si>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</si>
  <si>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</si>
  <si>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</si>
  <si>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</si>
  <si>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</si>
  <si>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</si>
  <si>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</si>
  <si>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</si>
  <si>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</si>
  <si>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</si>
  <si>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</si>
  <si>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</si>
  <si>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</si>
  <si>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</si>
  <si>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</si>
  <si>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</si>
  <si>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</si>
  <si>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</si>
  <si>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</si>
  <si>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</si>
  <si>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</si>
  <si>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</si>
  <si>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</si>
  <si>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</si>
  <si>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</si>
  <si>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</si>
  <si>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</si>
  <si>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</si>
  <si>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</si>
  <si>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</si>
  <si>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</si>
  <si>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</si>
  <si>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</si>
  <si>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</si>
  <si>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</si>
  <si>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</si>
  <si>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</si>
  <si>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</si>
  <si>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</si>
  <si>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</si>
  <si>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</si>
  <si>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</si>
  <si>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</si>
  <si>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</si>
  <si>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</si>
  <si>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</si>
  <si>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</si>
  <si>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</si>
  <si>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</si>
  <si>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</si>
  <si>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</si>
  <si>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</si>
  <si>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</si>
  <si>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</si>
  <si>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</si>
  <si>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</si>
  <si>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</si>
  <si>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</si>
  <si>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</si>
  <si>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</si>
  <si>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</si>
  <si>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</si>
  <si>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</si>
  <si>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</si>
  <si>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</si>
  <si>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</si>
  <si>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</si>
  <si>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</si>
  <si>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</si>
  <si>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</si>
  <si>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</si>
  <si>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</si>
  <si>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</si>
  <si>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</si>
  <si>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</si>
  <si>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</si>
  <si>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</si>
  <si>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</si>
  <si>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</si>
  <si>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</si>
  <si>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</si>
  <si>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</si>
  <si>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</si>
  <si>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</si>
  <si>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</si>
  <si>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</si>
  <si>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</si>
  <si>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</si>
  <si>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</si>
  <si>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</si>
  <si>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</si>
  <si>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</si>
  <si>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</si>
  <si>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</si>
  <si>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</si>
  <si>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</si>
  <si>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</si>
  <si>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</si>
  <si>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</si>
  <si>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</si>
  <si>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</si>
  <si>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</si>
  <si>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</si>
  <si>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</si>
  <si>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</si>
  <si>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</si>
  <si>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</si>
  <si>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</si>
  <si>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</si>
  <si>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</si>
  <si>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</si>
  <si>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</si>
  <si>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</si>
  <si>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</si>
  <si>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</si>
  <si>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</si>
  <si>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</si>
  <si>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</si>
  <si>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</si>
  <si>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</si>
  <si>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</si>
  <si>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</si>
  <si>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</si>
  <si>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</si>
  <si>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</si>
  <si>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</si>
  <si>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</si>
  <si>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</si>
  <si>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</si>
  <si>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</si>
  <si>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</si>
  <si>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</si>
  <si>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</si>
  <si>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</si>
  <si>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</si>
  <si>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</si>
  <si>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</si>
  <si>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</si>
  <si>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</si>
  <si>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</si>
  <si>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</si>
  <si>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</si>
  <si>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</si>
  <si>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</si>
  <si>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</si>
  <si>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</si>
  <si>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</si>
  <si>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</si>
  <si>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</si>
  <si>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</si>
  <si>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</si>
  <si>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</si>
  <si>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</si>
  <si>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</si>
  <si>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</si>
  <si>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</si>
  <si>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</si>
  <si>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</si>
  <si>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</si>
  <si>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</si>
  <si>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</si>
  <si>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</si>
  <si>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</si>
  <si>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</si>
  <si>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</si>
  <si>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</si>
  <si>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</si>
  <si>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</si>
  <si>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</si>
  <si>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</si>
  <si>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</si>
  <si>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</si>
  <si>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</si>
  <si>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</si>
  <si>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</si>
  <si>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</si>
  <si>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</si>
  <si>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</si>
  <si>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</si>
  <si>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</si>
  <si>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</si>
  <si>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</si>
  <si>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</si>
  <si>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</si>
  <si>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</si>
  <si>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</si>
  <si>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</si>
  <si>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</si>
  <si>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</si>
  <si>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</si>
  <si>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</si>
  <si>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</si>
  <si>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</si>
  <si>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</si>
  <si>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</si>
  <si>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</si>
  <si>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</si>
  <si>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</si>
  <si>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</si>
  <si>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</si>
  <si>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</si>
  <si>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</si>
  <si>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</si>
  <si>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</si>
  <si>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</si>
  <si>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</si>
  <si>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</si>
  <si>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</si>
  <si>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</si>
  <si>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</si>
  <si>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</si>
  <si>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</si>
  <si>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</si>
  <si>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</si>
  <si>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</si>
  <si>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</si>
  <si>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</si>
  <si>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</si>
  <si>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</si>
  <si>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</si>
  <si>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</si>
  <si>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</si>
  <si>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</si>
  <si>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</si>
  <si>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</si>
  <si>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</si>
  <si>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</si>
  <si>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</si>
  <si>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</si>
  <si>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</si>
  <si>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</si>
  <si>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</si>
  <si>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</si>
  <si>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</si>
  <si>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</si>
  <si>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</si>
  <si>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</si>
  <si>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</si>
  <si>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</si>
  <si>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</si>
  <si>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</si>
  <si>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</si>
  <si>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</si>
  <si>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</si>
  <si>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</si>
  <si>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</si>
  <si>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</si>
  <si>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</si>
  <si>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</si>
  <si>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</si>
  <si>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</si>
  <si>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</si>
  <si>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</si>
  <si>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</si>
  <si>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</si>
  <si>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</si>
  <si>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</si>
  <si>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</si>
  <si>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</si>
  <si>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</si>
  <si>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</si>
  <si>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</si>
  <si>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</si>
  <si>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</si>
  <si>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</si>
  <si>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</si>
  <si>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</si>
  <si>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</si>
  <si>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</si>
  <si>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</si>
  <si>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</si>
  <si>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</si>
  <si>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</si>
  <si>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</si>
  <si>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</si>
  <si>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</si>
  <si>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</si>
  <si>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</si>
  <si>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</si>
  <si>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</si>
  <si>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</si>
  <si>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</si>
  <si>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</si>
  <si>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</si>
  <si>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</si>
  <si>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</si>
  <si>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</si>
  <si>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</si>
  <si>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</si>
  <si>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</si>
  <si>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</si>
  <si>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</si>
  <si>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</si>
  <si>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</si>
  <si>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</si>
  <si>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</si>
  <si>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</si>
  <si>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</si>
  <si>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</si>
  <si>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</si>
  <si>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</si>
  <si>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</si>
  <si>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</si>
  <si>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</si>
  <si>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</si>
  <si>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</si>
  <si>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</si>
  <si>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</si>
  <si>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</si>
  <si>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</si>
  <si>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</si>
  <si>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</si>
  <si>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</si>
  <si>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</si>
  <si>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</si>
  <si>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</si>
  <si>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</si>
  <si>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</si>
  <si>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</si>
  <si>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</si>
  <si>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</si>
  <si>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</si>
  <si>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</si>
  <si>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</si>
  <si>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</si>
  <si>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</si>
  <si>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</si>
  <si>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</si>
  <si>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</si>
  <si>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</si>
  <si>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</si>
  <si>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</si>
  <si>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</si>
  <si>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</si>
  <si>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</si>
  <si>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</si>
  <si>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</si>
  <si>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</si>
  <si>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</si>
  <si>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</si>
  <si>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</si>
  <si>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</si>
  <si>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</si>
  <si>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</si>
  <si>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</si>
  <si>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</si>
  <si>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</si>
  <si>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</si>
  <si>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</si>
  <si>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</si>
  <si>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</si>
  <si>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</si>
  <si>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</si>
  <si>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</si>
  <si>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</si>
  <si>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</si>
  <si>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</si>
  <si>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</si>
  <si>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</si>
  <si>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</si>
  <si>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</si>
  <si>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</si>
  <si>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</si>
  <si>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</si>
  <si>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</si>
  <si>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</si>
  <si>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</si>
  <si>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</si>
  <si>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</si>
  <si>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</si>
  <si>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</si>
  <si>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</si>
  <si>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</si>
  <si>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</si>
  <si>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</si>
  <si>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</si>
  <si>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</si>
  <si>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</si>
  <si>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</si>
  <si>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</si>
  <si>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</si>
  <si>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</si>
  <si>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</si>
  <si>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</si>
  <si>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</si>
  <si>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</si>
  <si>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</si>
  <si>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</si>
  <si>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</si>
  <si>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</si>
  <si>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</si>
  <si>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</si>
  <si>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</si>
  <si>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</si>
  <si>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</si>
  <si>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</si>
  <si>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</si>
  <si>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</si>
  <si>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</si>
  <si>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</si>
  <si>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</si>
  <si>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</si>
  <si>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</si>
  <si>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</si>
  <si>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</si>
  <si>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</si>
  <si>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</si>
  <si>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</si>
  <si>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</si>
  <si>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</si>
  <si>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</si>
  <si>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</si>
  <si>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</si>
  <si>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</si>
  <si>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</si>
  <si>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</si>
  <si>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</si>
  <si>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</si>
  <si>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</si>
  <si>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</si>
  <si>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</si>
  <si>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</si>
  <si>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</si>
  <si>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</si>
  <si>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</si>
  <si>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</si>
  <si>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</si>
  <si>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</si>
  <si>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</si>
  <si>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</si>
  <si>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</si>
  <si>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</si>
  <si>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</si>
  <si>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</si>
  <si>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</si>
  <si>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</si>
  <si>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</si>
  <si>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</si>
  <si>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</si>
  <si>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</si>
  <si>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</si>
  <si>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</si>
  <si>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</si>
  <si>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</si>
  <si>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</si>
  <si>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</si>
  <si>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</si>
  <si>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</si>
  <si>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</si>
  <si>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</si>
  <si>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</si>
  <si>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</si>
  <si>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</si>
  <si>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</si>
  <si>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</si>
  <si>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</si>
  <si>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</si>
  <si>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</si>
  <si>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</si>
  <si>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</si>
  <si>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</si>
  <si>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</si>
  <si>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</si>
  <si>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</si>
  <si>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</si>
  <si>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</si>
  <si>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</si>
  <si>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</si>
  <si>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</si>
  <si>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</si>
  <si>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</si>
  <si>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</si>
  <si>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</si>
  <si>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</si>
  <si>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</si>
  <si>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</si>
  <si>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</si>
  <si>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</si>
  <si>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</si>
  <si>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</si>
  <si>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</si>
  <si>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</si>
  <si>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</si>
  <si>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</si>
  <si>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</si>
  <si>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</si>
  <si>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</si>
  <si>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</si>
  <si>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</si>
  <si>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</si>
  <si>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</si>
  <si>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</si>
  <si>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</si>
  <si>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</si>
  <si>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</si>
  <si>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</si>
  <si>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</si>
  <si>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</si>
  <si>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</si>
  <si>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</si>
  <si>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</si>
  <si>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</si>
  <si>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</si>
  <si>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</si>
  <si>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</si>
  <si>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</si>
  <si>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</si>
  <si>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</si>
  <si>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</si>
  <si>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</si>
  <si>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</si>
  <si>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</si>
  <si>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</si>
  <si>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</si>
  <si>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</si>
  <si>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</si>
  <si>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</si>
  <si>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</si>
  <si>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</si>
  <si>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</si>
  <si>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</si>
  <si>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</si>
  <si>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</si>
  <si>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</si>
  <si>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</si>
  <si>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</si>
  <si>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</si>
  <si>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</si>
  <si>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</si>
  <si>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</si>
  <si>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</si>
  <si>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</si>
  <si>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</si>
  <si>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</si>
  <si>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</si>
  <si>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</si>
  <si>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</si>
  <si>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</si>
  <si>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</si>
  <si>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</si>
  <si>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</si>
  <si>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</si>
  <si>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</si>
  <si>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</si>
  <si>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</si>
  <si>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</si>
  <si>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</si>
  <si>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</si>
  <si>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</si>
  <si>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</si>
  <si>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</si>
  <si>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</si>
  <si>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</si>
  <si>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</si>
  <si>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</si>
  <si>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</si>
  <si>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</si>
  <si>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</si>
  <si>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</si>
  <si>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</si>
  <si>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</si>
  <si>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</si>
  <si>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</si>
  <si>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</si>
  <si>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</si>
  <si>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</si>
  <si>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</si>
  <si>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</si>
  <si>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</si>
  <si>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</si>
  <si>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</si>
  <si>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</si>
  <si>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</si>
  <si>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</si>
  <si>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</si>
  <si>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</si>
  <si>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</si>
  <si>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</si>
  <si>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</si>
  <si>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</si>
  <si>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</si>
  <si>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</si>
  <si>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</si>
  <si>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</si>
  <si>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</si>
  <si>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</si>
  <si>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</si>
  <si>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</si>
  <si>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</si>
  <si>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</si>
  <si>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</si>
  <si>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</si>
  <si>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</si>
  <si>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</si>
  <si>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</si>
  <si>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</si>
  <si>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</si>
  <si>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</si>
  <si>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</si>
  <si>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</si>
  <si>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</si>
  <si>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</si>
  <si>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</si>
  <si>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</si>
  <si>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</si>
  <si>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</si>
  <si>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</si>
  <si>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</si>
  <si>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</si>
  <si>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</si>
  <si>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</si>
  <si>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</si>
  <si>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</si>
  <si>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</si>
  <si>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</si>
  <si>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</si>
  <si>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</si>
  <si>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</si>
  <si>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</si>
  <si>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</si>
  <si>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</si>
  <si>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</si>
  <si>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</si>
  <si>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</si>
  <si>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</si>
  <si>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</si>
  <si>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</si>
  <si>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</si>
  <si>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</si>
  <si>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</si>
  <si>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</si>
  <si>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</si>
  <si>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</si>
  <si>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</si>
  <si>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</si>
  <si>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</si>
  <si>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</si>
  <si>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</si>
  <si>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</si>
  <si>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</si>
  <si>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</si>
  <si>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</si>
  <si>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</si>
  <si>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</si>
  <si>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</si>
  <si>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</si>
  <si>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</si>
  <si>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</si>
  <si>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</si>
  <si>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</si>
  <si>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</si>
  <si>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</si>
  <si>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</si>
  <si>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</si>
  <si>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</si>
  <si>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</si>
  <si>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</si>
  <si>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</si>
  <si>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</si>
  <si>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</si>
  <si>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</si>
  <si>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</si>
  <si>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</si>
  <si>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</si>
  <si>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</si>
  <si>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</si>
  <si>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</si>
  <si>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</si>
  <si>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</si>
  <si>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</si>
  <si>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</si>
  <si>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</si>
  <si>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</si>
  <si>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</si>
  <si>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</si>
  <si>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</si>
  <si>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</si>
  <si>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</si>
  <si>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</si>
  <si>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</si>
  <si>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</si>
  <si>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</si>
  <si>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</si>
  <si>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</si>
  <si>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</si>
  <si>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</si>
  <si>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</si>
  <si>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</si>
  <si>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</si>
  <si>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</si>
  <si>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</si>
  <si>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</si>
  <si>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</si>
  <si>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</si>
  <si>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</si>
  <si>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</si>
  <si>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</si>
  <si>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</si>
  <si>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</si>
  <si>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</si>
  <si>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</si>
  <si>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</si>
  <si>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</si>
  <si>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</si>
  <si>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</si>
  <si>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</si>
  <si>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</si>
  <si>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</si>
  <si>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</si>
  <si>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</si>
  <si>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</si>
  <si>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</si>
  <si>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</si>
  <si>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</si>
  <si>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</si>
  <si>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</si>
  <si>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</si>
  <si>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</si>
  <si>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</si>
  <si>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</si>
  <si>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</si>
  <si>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</si>
  <si>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</si>
  <si>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</si>
  <si>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</si>
  <si>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</si>
  <si>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</si>
  <si>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</si>
  <si>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</si>
  <si>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</si>
  <si>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</si>
  <si>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</si>
  <si>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</si>
  <si>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</si>
  <si>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</si>
  <si>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</si>
  <si>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</si>
  <si>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</si>
  <si>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</si>
  <si>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</si>
  <si>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</si>
  <si>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</si>
  <si>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</si>
  <si>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</si>
  <si>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</si>
  <si>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</si>
  <si>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</si>
  <si>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</si>
  <si>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</si>
  <si>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</si>
  <si>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</si>
  <si>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</si>
  <si>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</si>
  <si>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</si>
  <si>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</si>
  <si>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</si>
  <si>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</si>
  <si>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</si>
  <si>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</si>
  <si>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</si>
  <si>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</si>
  <si>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</si>
  <si>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</si>
  <si>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</si>
  <si>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</si>
  <si>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</si>
  <si>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</si>
  <si>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</si>
  <si>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</si>
  <si>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</si>
  <si>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</si>
  <si>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</si>
  <si>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</si>
  <si>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</si>
  <si>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</si>
  <si>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</si>
  <si>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</si>
  <si>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</si>
  <si>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</si>
  <si>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</si>
  <si>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</si>
  <si>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</si>
  <si>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</si>
  <si>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</si>
  <si>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</si>
  <si>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</si>
  <si>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</si>
  <si>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</si>
  <si>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</si>
  <si>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</si>
  <si>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</si>
  <si>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</si>
  <si>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</si>
  <si>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</si>
  <si>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</si>
  <si>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</si>
  <si>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</si>
  <si>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</si>
  <si>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</si>
  <si>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</si>
  <si>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</si>
  <si>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</si>
  <si>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</si>
  <si>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</si>
  <si>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</si>
  <si>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</si>
  <si>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</si>
  <si>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</si>
  <si>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</si>
  <si>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</si>
  <si>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</si>
  <si>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</si>
  <si>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</si>
  <si>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</si>
  <si>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</si>
  <si>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</si>
  <si>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</si>
  <si>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</si>
  <si>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</si>
  <si>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</si>
  <si>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</si>
  <si>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</si>
  <si>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</si>
  <si>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</si>
  <si>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</si>
  <si>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</si>
  <si>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</si>
  <si>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</si>
  <si>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</si>
  <si>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</si>
  <si>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</si>
  <si>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</si>
  <si>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</si>
  <si>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</si>
  <si>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</si>
  <si>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</si>
  <si>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</si>
  <si>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</si>
  <si>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</si>
  <si>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</si>
  <si>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</si>
  <si>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</si>
  <si>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</si>
  <si>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</si>
  <si>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</si>
  <si>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</si>
  <si>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</si>
  <si>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</si>
  <si>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</si>
  <si>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</si>
  <si>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</si>
  <si>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</si>
  <si>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</si>
  <si>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</si>
  <si>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</si>
  <si>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</si>
  <si>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</si>
  <si>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</si>
  <si>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</si>
  <si>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</si>
  <si>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</si>
  <si>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</si>
  <si>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</si>
  <si>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</si>
  <si>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</si>
  <si>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</si>
  <si>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</si>
  <si>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</si>
  <si>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</si>
  <si>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</si>
  <si>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</si>
  <si>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</si>
  <si>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</si>
  <si>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</si>
  <si>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</si>
  <si>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</si>
  <si>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</si>
  <si>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</si>
  <si>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</si>
  <si>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</si>
  <si>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</si>
  <si>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</si>
  <si>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</si>
  <si>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</si>
  <si>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</si>
  <si>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</si>
  <si>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</si>
  <si>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</si>
  <si>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</si>
  <si>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</si>
  <si>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</si>
  <si>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</si>
  <si>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</si>
  <si>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</si>
  <si>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</si>
  <si>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</si>
  <si>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</si>
  <si>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</si>
  <si>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</si>
  <si>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</si>
  <si>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</si>
  <si>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</si>
  <si>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</si>
  <si>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</si>
  <si>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</si>
  <si>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</si>
  <si>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</si>
  <si>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</si>
  <si>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</si>
  <si>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</si>
  <si>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</si>
  <si>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</si>
  <si>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</si>
  <si>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</si>
  <si>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</si>
  <si>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</si>
  <si>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</si>
  <si>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</si>
  <si>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</si>
  <si>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</si>
  <si>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</si>
  <si>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</si>
  <si>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</si>
  <si>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</si>
  <si>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</si>
  <si>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</si>
  <si>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</si>
  <si>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</si>
  <si>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</si>
  <si>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</si>
  <si>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</si>
  <si>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</si>
  <si>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</si>
  <si>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</si>
  <si>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</si>
  <si>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</si>
  <si>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</si>
  <si>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</si>
  <si>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</si>
  <si>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</si>
  <si>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</si>
  <si>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</si>
  <si>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</si>
  <si>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</si>
  <si>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</si>
  <si>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</si>
  <si>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</si>
  <si>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</si>
  <si>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</si>
  <si>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</si>
  <si>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</si>
  <si>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</si>
  <si>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</si>
  <si>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</si>
  <si>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</si>
  <si>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</si>
  <si>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</si>
  <si>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</si>
  <si>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</si>
  <si>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</si>
  <si>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</si>
  <si>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</si>
  <si>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</si>
  <si>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</si>
  <si>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</si>
  <si>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</si>
  <si>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</si>
  <si>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</si>
  <si>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</si>
  <si>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</si>
  <si>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</si>
  <si>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</si>
  <si>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</si>
  <si>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</si>
  <si>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</si>
  <si>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</si>
  <si>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</si>
  <si>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</si>
  <si>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</si>
  <si>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</si>
  <si>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</si>
  <si>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</si>
  <si>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</si>
  <si>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</si>
  <si>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</si>
  <si>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</si>
  <si>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</si>
  <si>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</si>
  <si>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</si>
  <si>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</si>
  <si>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</si>
  <si>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</si>
  <si>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</si>
  <si>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</si>
  <si>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</si>
  <si>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</si>
  <si>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</si>
  <si>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</si>
  <si>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</si>
  <si>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</si>
  <si>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</si>
  <si>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</si>
  <si>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</si>
  <si>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</si>
  <si>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</si>
  <si>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</si>
  <si>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</si>
  <si>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</si>
  <si>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</si>
  <si>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</si>
  <si>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</si>
  <si>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</si>
  <si>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</si>
  <si>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</si>
  <si>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</si>
  <si>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</si>
  <si>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</si>
  <si>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</si>
  <si>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</si>
  <si>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</si>
  <si>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</si>
  <si>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</si>
  <si>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</si>
  <si>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</si>
  <si>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</si>
  <si>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</si>
  <si>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</si>
  <si>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</si>
  <si>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</si>
  <si>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</si>
  <si>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</si>
  <si>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</si>
  <si>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</si>
  <si>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</si>
  <si>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</si>
  <si>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</si>
  <si>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</si>
  <si>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</si>
  <si>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</si>
  <si>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</si>
  <si>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</si>
  <si>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</si>
  <si>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</si>
  <si>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</si>
  <si>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</si>
  <si>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</si>
  <si>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</si>
  <si>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</si>
  <si>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</si>
  <si>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</si>
  <si>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</si>
  <si>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</si>
  <si>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</si>
  <si>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</si>
  <si>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</si>
  <si>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</si>
  <si>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</si>
  <si>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</si>
  <si>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</si>
  <si>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</si>
  <si>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</si>
  <si>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</si>
  <si>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</si>
  <si>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</si>
  <si>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</si>
  <si>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</si>
  <si>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</si>
  <si>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</si>
  <si>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</si>
  <si>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</si>
  <si>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</si>
  <si>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</si>
  <si>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</si>
  <si>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</si>
  <si>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</si>
  <si>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</si>
  <si>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</si>
  <si>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</si>
  <si>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</si>
  <si>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</si>
  <si>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</si>
  <si>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</si>
  <si>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</si>
  <si>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</si>
  <si>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</si>
  <si>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</si>
  <si>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</si>
  <si>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</si>
  <si>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</si>
  <si>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</si>
  <si>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</si>
  <si>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</si>
  <si>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</si>
  <si>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</si>
  <si>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</si>
  <si>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</si>
  <si>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</si>
  <si>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</si>
  <si>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</si>
  <si>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</si>
  <si>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</si>
  <si>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</si>
  <si>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</si>
  <si>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</si>
  <si>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</si>
  <si>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</si>
  <si>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</si>
  <si>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</si>
  <si>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</si>
  <si>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</si>
  <si>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</si>
  <si>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</si>
  <si>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</si>
  <si>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</si>
  <si>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</si>
  <si>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</si>
  <si>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</si>
  <si>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</si>
  <si>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</si>
  <si>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</si>
  <si>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</si>
  <si>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</si>
  <si>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</si>
  <si>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</si>
  <si>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</si>
  <si>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</si>
  <si>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</si>
  <si>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</si>
  <si>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</si>
  <si>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</si>
  <si>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</si>
  <si>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</si>
  <si>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</si>
  <si>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</si>
  <si>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</si>
  <si>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</si>
  <si>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</si>
  <si>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</si>
  <si>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</si>
  <si>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</si>
  <si>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</si>
  <si>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</si>
  <si>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</si>
  <si>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</si>
  <si>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</si>
  <si>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</si>
  <si>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</si>
  <si>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</si>
  <si>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</si>
  <si>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</si>
  <si>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</si>
  <si>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</si>
  <si>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</si>
  <si>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</si>
  <si>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</si>
  <si>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</si>
  <si>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</si>
  <si>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</si>
  <si>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</si>
  <si>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</si>
  <si>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</si>
  <si>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</si>
  <si>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</si>
  <si>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</si>
  <si>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</si>
  <si>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</si>
  <si>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</si>
  <si>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</si>
  <si>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</si>
  <si>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</si>
  <si>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</si>
  <si>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</si>
  <si>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</si>
  <si>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</si>
  <si>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</si>
  <si>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</si>
  <si>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</si>
  <si>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</si>
  <si>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</si>
  <si>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</si>
  <si>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</si>
  <si>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</si>
  <si>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</si>
  <si>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</si>
  <si>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</si>
  <si>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</si>
  <si>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</si>
  <si>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</si>
  <si>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</si>
  <si>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</si>
  <si>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</si>
  <si>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</si>
  <si>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</si>
  <si>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</si>
  <si>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</si>
  <si>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</si>
  <si>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</si>
  <si>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</si>
  <si>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</si>
  <si>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</si>
  <si>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</si>
  <si>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</si>
  <si>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</si>
  <si>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</si>
  <si>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</si>
  <si>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</si>
  <si>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</si>
  <si>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</si>
  <si>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</si>
  <si>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</si>
  <si>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</si>
  <si>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</si>
  <si>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</si>
  <si>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</si>
  <si>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</si>
  <si>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</si>
  <si>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</si>
  <si>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</si>
  <si>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</si>
  <si>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</si>
  <si>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</si>
  <si>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</si>
  <si>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</si>
  <si>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</si>
  <si>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</si>
  <si>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</si>
  <si>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</si>
  <si>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</si>
  <si>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</si>
  <si>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</si>
  <si>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</si>
  <si>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</si>
  <si>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</si>
  <si>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</si>
  <si>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</si>
  <si>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</si>
  <si>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</si>
  <si>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</si>
  <si>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</si>
  <si>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</si>
  <si>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</si>
  <si>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</si>
  <si>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</si>
  <si>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</si>
  <si>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</si>
  <si>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</si>
  <si>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</si>
  <si>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</si>
  <si>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</si>
  <si>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</si>
  <si>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</si>
  <si>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</si>
  <si>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</si>
  <si>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</si>
  <si>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</si>
  <si>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</si>
  <si>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</si>
  <si>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</si>
  <si>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</si>
  <si>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</si>
  <si>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</si>
  <si>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</si>
  <si>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</si>
  <si>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</si>
  <si>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</si>
  <si>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</si>
  <si>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</si>
  <si>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</si>
  <si>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</si>
  <si>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</si>
  <si>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</si>
  <si>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</si>
  <si>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</si>
  <si>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</si>
  <si>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</si>
  <si>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</si>
  <si>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</si>
  <si>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</si>
  <si>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</si>
  <si>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</si>
  <si>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</si>
  <si>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</si>
  <si>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</si>
  <si>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</si>
  <si>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</si>
  <si>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</si>
  <si>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</si>
  <si>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</si>
  <si>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</si>
  <si>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</si>
  <si>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</si>
  <si>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</si>
  <si>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</si>
  <si>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</si>
  <si>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</si>
  <si>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</si>
  <si>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</si>
  <si>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</si>
  <si>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</si>
  <si>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</si>
  <si>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</si>
  <si>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</si>
  <si>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</si>
  <si>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</si>
  <si>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</si>
  <si>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</si>
  <si>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</si>
  <si>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</si>
  <si>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</si>
  <si>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</si>
  <si>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</si>
  <si>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</si>
  <si>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</si>
  <si>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</si>
  <si>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</si>
  <si>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</si>
  <si>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</si>
  <si>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</si>
  <si>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</si>
  <si>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</si>
  <si>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</si>
  <si>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</si>
  <si>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</si>
  <si>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</si>
  <si>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</si>
  <si>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</si>
  <si>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</si>
  <si>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</si>
  <si>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</si>
  <si>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</si>
  <si>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</si>
  <si>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</si>
  <si>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</si>
  <si>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</si>
  <si>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</si>
  <si>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</si>
  <si>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</si>
  <si>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</si>
  <si>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</si>
  <si>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</si>
  <si>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</si>
  <si>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</si>
  <si>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</si>
  <si>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</si>
  <si>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</si>
  <si>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</si>
  <si>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</si>
  <si>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</si>
  <si>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</si>
  <si>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</si>
  <si>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</si>
  <si>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</si>
  <si>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</si>
  <si>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</si>
  <si>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</si>
  <si>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</si>
  <si>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</si>
  <si>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</si>
  <si>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</si>
  <si>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</si>
  <si>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</si>
  <si>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</si>
  <si>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</si>
  <si>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</si>
  <si>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</si>
  <si>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</si>
  <si>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</si>
  <si>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</si>
  <si>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</si>
  <si>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</si>
  <si>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</si>
  <si>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</si>
  <si>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</si>
  <si>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</si>
  <si>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</si>
  <si>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</si>
  <si>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</si>
  <si>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</si>
  <si>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</si>
  <si>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</si>
  <si>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</si>
  <si>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</si>
  <si>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</si>
  <si>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</si>
  <si>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</si>
  <si>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</si>
  <si>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</si>
  <si>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</si>
  <si>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</si>
  <si>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</si>
  <si>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</si>
  <si>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</si>
  <si>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</si>
  <si>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</si>
  <si>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</si>
  <si>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</si>
  <si>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</si>
  <si>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</si>
  <si>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</si>
  <si>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</si>
  <si>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</si>
  <si>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</si>
  <si>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</si>
  <si>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</si>
  <si>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</si>
  <si>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</si>
  <si>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</si>
  <si>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</si>
  <si>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</si>
  <si>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</si>
  <si>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</si>
  <si>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</si>
  <si>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</si>
  <si>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</si>
  <si>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</si>
  <si>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</si>
  <si>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</si>
  <si>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</si>
  <si>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</si>
  <si>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</si>
  <si>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</si>
  <si>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</si>
  <si>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</si>
  <si>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</si>
  <si>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</si>
  <si>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</si>
  <si>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</si>
  <si>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</si>
  <si>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</si>
  <si>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</si>
  <si>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</si>
  <si>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</si>
  <si>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</si>
  <si>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</si>
  <si>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</si>
  <si>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</si>
  <si>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</si>
  <si>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</si>
  <si>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</si>
  <si>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</si>
  <si>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</si>
  <si>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</si>
  <si>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</si>
  <si>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</si>
  <si>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</si>
  <si>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</si>
  <si>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</si>
  <si>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</si>
  <si>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</si>
  <si>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</si>
  <si>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</si>
  <si>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</si>
  <si>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</si>
  <si>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</si>
  <si>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</si>
  <si>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</si>
  <si>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</si>
  <si>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</si>
  <si>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</si>
  <si>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</si>
  <si>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</si>
  <si>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</si>
  <si>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</si>
  <si>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</si>
  <si>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</si>
  <si>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</si>
  <si>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</si>
  <si>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</si>
  <si>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</si>
  <si>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</si>
  <si>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</si>
  <si>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</si>
  <si>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</si>
  <si>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</si>
  <si>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</si>
  <si>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</si>
  <si>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</si>
  <si>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</si>
  <si>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</si>
  <si>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</si>
  <si>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</si>
  <si>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</si>
  <si>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</si>
  <si>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</si>
  <si>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</si>
  <si>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</si>
  <si>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</si>
  <si>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</si>
  <si>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</si>
  <si>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</si>
  <si>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</si>
  <si>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</si>
  <si>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</si>
  <si>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</si>
  <si>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</si>
  <si>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</si>
  <si>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</si>
  <si>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</si>
  <si>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</si>
  <si>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</si>
  <si>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</si>
  <si>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</si>
  <si>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</si>
  <si>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</si>
  <si>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</si>
  <si>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</si>
  <si>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</si>
  <si>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</si>
  <si>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</si>
  <si>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</si>
  <si>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</si>
  <si>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</si>
  <si>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</si>
  <si>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</si>
  <si>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</si>
  <si>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</si>
  <si>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</si>
  <si>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</si>
  <si>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</si>
  <si>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</si>
  <si>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</si>
  <si>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</si>
  <si>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</si>
  <si>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</si>
  <si>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</si>
  <si>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</si>
  <si>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</si>
  <si>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</si>
  <si>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</si>
  <si>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</si>
  <si>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</si>
  <si>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</si>
  <si>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</si>
  <si>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</si>
  <si>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</si>
  <si>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</si>
  <si>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</si>
  <si>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</si>
  <si>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</si>
  <si>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</si>
  <si>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</si>
  <si>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</si>
  <si>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</si>
  <si>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</si>
  <si>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</si>
  <si>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</si>
  <si>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</si>
  <si>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</si>
  <si>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</si>
  <si>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</si>
  <si>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</si>
  <si>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</si>
  <si>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</si>
  <si>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</si>
  <si>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</si>
  <si>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</si>
  <si>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</si>
  <si>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</si>
  <si>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</si>
  <si>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</si>
  <si>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</si>
  <si>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</si>
  <si>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</si>
  <si>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</si>
  <si>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</si>
  <si>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</si>
  <si>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</si>
  <si>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</si>
  <si>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</si>
  <si>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</si>
  <si>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</si>
  <si>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</si>
  <si>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</si>
  <si>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</si>
  <si>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</si>
  <si>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</si>
  <si>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</si>
  <si>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</si>
  <si>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</si>
  <si>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</si>
  <si>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</si>
  <si>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</si>
  <si>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</si>
  <si>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</si>
  <si>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</si>
  <si>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</si>
  <si>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</si>
  <si>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</si>
  <si>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</si>
  <si>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</si>
  <si>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</si>
  <si>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</si>
  <si>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</si>
  <si>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</si>
  <si>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</si>
  <si>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</si>
  <si>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</si>
  <si>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</si>
  <si>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</si>
  <si>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</si>
  <si>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</si>
  <si>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</si>
  <si>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</si>
  <si>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</si>
  <si>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</si>
  <si>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</si>
  <si>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</si>
  <si>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</si>
  <si>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</si>
  <si>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</si>
  <si>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</si>
  <si>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</si>
  <si>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</si>
  <si>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</si>
  <si>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</si>
  <si>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</si>
  <si>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</si>
  <si>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</si>
  <si>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</si>
  <si>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</si>
  <si>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</si>
  <si>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</si>
  <si>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</si>
  <si>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</si>
  <si>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</si>
  <si>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</si>
  <si>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</si>
  <si>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</si>
  <si>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</si>
  <si>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</si>
  <si>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</si>
  <si>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</si>
  <si>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</si>
  <si>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</si>
  <si>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</si>
  <si>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</si>
  <si>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</si>
  <si>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</si>
  <si>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</si>
  <si>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</si>
  <si>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</si>
  <si>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</si>
  <si>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</si>
  <si>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</si>
  <si>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</si>
  <si>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</si>
  <si>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</si>
  <si>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</si>
  <si>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</si>
  <si>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</si>
  <si>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</si>
  <si>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</si>
  <si>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</si>
  <si>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</si>
  <si>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</si>
  <si>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</si>
  <si>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</si>
  <si>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</si>
  <si>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</si>
  <si>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</si>
  <si>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</si>
  <si>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</si>
  <si>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</si>
  <si>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</si>
  <si>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</si>
  <si>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</si>
  <si>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</si>
  <si>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</si>
  <si>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</si>
  <si>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</si>
  <si>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</si>
  <si>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</si>
  <si>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</si>
  <si>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</si>
  <si>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</si>
  <si>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</si>
  <si>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</si>
  <si>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</si>
  <si>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</si>
  <si>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</si>
  <si>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</si>
  <si>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</si>
  <si>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</si>
  <si>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</si>
  <si>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</si>
  <si>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</si>
  <si>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</si>
  <si>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</si>
  <si>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</si>
  <si>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</si>
  <si>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</si>
  <si>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</si>
  <si>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</si>
  <si>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</si>
  <si>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</si>
  <si>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</si>
  <si>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</si>
  <si>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</si>
  <si>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</si>
  <si>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</si>
  <si>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</si>
  <si>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</si>
  <si>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</si>
  <si>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</si>
  <si>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</si>
  <si>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</si>
  <si>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</si>
  <si>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</si>
  <si>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</si>
  <si>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</si>
  <si>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</si>
  <si>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</si>
  <si>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</si>
  <si>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</si>
  <si>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</si>
  <si>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</si>
  <si>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</si>
  <si>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</si>
  <si>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</si>
  <si>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</si>
  <si>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</si>
  <si>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</si>
  <si>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</si>
  <si>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</si>
  <si>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</si>
  <si>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</si>
  <si>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</si>
  <si>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</si>
  <si>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</si>
  <si>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</si>
  <si>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</si>
  <si>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</si>
  <si>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</si>
  <si>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</si>
  <si>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</si>
  <si>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</si>
  <si>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</si>
  <si>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</si>
  <si>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</si>
  <si>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</si>
  <si>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</si>
  <si>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</si>
  <si>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</si>
  <si>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</si>
  <si>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</si>
  <si>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</si>
  <si>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</si>
  <si>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</si>
  <si>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</si>
  <si>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</si>
  <si>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</si>
  <si>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</si>
  <si>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</si>
  <si>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</si>
  <si>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</si>
  <si>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</si>
  <si>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</si>
  <si>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</si>
  <si>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</si>
  <si>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</si>
  <si>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</si>
  <si>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</si>
  <si>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</si>
  <si>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</si>
  <si>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</si>
  <si>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</si>
  <si>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</si>
  <si>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</si>
  <si>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</si>
  <si>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</si>
  <si>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</si>
  <si>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</si>
  <si>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</si>
  <si>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</si>
  <si>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</si>
  <si>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</si>
  <si>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</si>
  <si>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</si>
  <si>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</si>
  <si>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</si>
  <si>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</si>
  <si>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</si>
  <si>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</si>
  <si>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</si>
  <si>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</si>
  <si>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</si>
  <si>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</si>
  <si>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</si>
  <si>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</si>
  <si>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</si>
  <si>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</si>
  <si>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</si>
  <si>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</si>
  <si>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</si>
  <si>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</si>
  <si>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</si>
  <si>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</si>
  <si>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</si>
  <si>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</si>
  <si>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</si>
  <si>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</si>
  <si>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</si>
  <si>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</si>
  <si>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</si>
  <si>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</si>
  <si>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</si>
  <si>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</si>
  <si>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</si>
  <si>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</si>
  <si>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</si>
  <si>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</si>
  <si>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</si>
  <si>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</si>
  <si>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</si>
  <si>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</si>
  <si>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</si>
  <si>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</si>
  <si>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</si>
  <si>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</si>
  <si>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</si>
  <si>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</si>
  <si>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</si>
  <si>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</si>
  <si>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</si>
  <si>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</si>
  <si>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</si>
  <si>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</si>
  <si>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</si>
  <si>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</si>
  <si>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</si>
  <si>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</si>
  <si>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</si>
  <si>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</si>
  <si>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</si>
  <si>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</si>
  <si>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</si>
  <si>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</si>
  <si>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</si>
  <si>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</si>
  <si>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</si>
  <si>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</si>
  <si>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</si>
  <si>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</si>
  <si>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</si>
  <si>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</si>
  <si>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</si>
  <si>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</si>
  <si>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</si>
  <si>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</si>
  <si>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</si>
  <si>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</si>
  <si>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</si>
  <si>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</si>
  <si>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</si>
  <si>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</si>
  <si>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</si>
  <si>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</si>
  <si>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</si>
  <si>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</si>
  <si>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</si>
  <si>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</si>
  <si>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</si>
  <si>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</si>
  <si>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</si>
  <si>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</si>
  <si>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</si>
  <si>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</si>
  <si>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</si>
  <si>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</si>
  <si>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</si>
  <si>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</si>
  <si>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</si>
  <si>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</si>
  <si>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</si>
  <si>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</si>
  <si>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</si>
  <si>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</si>
  <si>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</si>
  <si>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</si>
  <si>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</si>
  <si>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</si>
  <si>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</si>
  <si>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</si>
  <si>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</si>
  <si>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</si>
  <si>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</si>
  <si>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</si>
  <si>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</si>
  <si>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</si>
  <si>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</si>
  <si>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</si>
  <si>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</si>
  <si>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</si>
  <si>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</si>
  <si>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</si>
  <si>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</si>
  <si>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</si>
  <si>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</si>
  <si>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</si>
  <si>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</si>
  <si>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</si>
  <si>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</si>
  <si>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</si>
  <si>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</si>
  <si>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</si>
  <si>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</si>
  <si>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</si>
  <si>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</si>
  <si>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</si>
  <si>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</si>
  <si>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</si>
  <si>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</si>
  <si>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</si>
  <si>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</si>
  <si>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</si>
  <si>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</si>
  <si>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</si>
  <si>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</si>
  <si>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</si>
  <si>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</si>
  <si>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</si>
  <si>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</si>
  <si>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</si>
  <si>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</si>
  <si>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</si>
  <si>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</si>
  <si>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</si>
  <si>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</si>
  <si>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</si>
  <si>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</si>
  <si>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</si>
  <si>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</si>
  <si>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</si>
  <si>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</si>
  <si>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</si>
  <si>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</si>
  <si>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</si>
  <si>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</si>
  <si>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</si>
  <si>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</si>
  <si>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</si>
  <si>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</si>
  <si>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</si>
  <si>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</si>
  <si>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</si>
  <si>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</si>
  <si>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</si>
  <si>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</si>
  <si>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</si>
  <si>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</si>
  <si>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</si>
  <si>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</si>
  <si>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</si>
  <si>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</si>
  <si>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</si>
  <si>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</si>
  <si>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</si>
  <si>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</si>
  <si>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</si>
  <si>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</si>
  <si>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</si>
  <si>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</si>
  <si>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</si>
  <si>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</si>
  <si>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</si>
  <si>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</si>
  <si>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</si>
  <si>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</si>
  <si>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</si>
  <si>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</si>
  <si>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</si>
  <si>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</si>
  <si>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</si>
  <si>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</si>
  <si>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</si>
  <si>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</si>
  <si>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</si>
  <si>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</si>
  <si>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</si>
  <si>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</si>
  <si>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</si>
  <si>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</si>
  <si>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</si>
  <si>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</si>
  <si>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</si>
  <si>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</si>
  <si>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</si>
  <si>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</si>
  <si>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</si>
  <si>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</si>
  <si>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</si>
  <si>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</si>
  <si>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</si>
  <si>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</si>
  <si>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</si>
  <si>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</si>
  <si>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</si>
  <si>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</si>
  <si>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</si>
  <si>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</si>
  <si>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</si>
  <si>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</si>
  <si>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</si>
  <si>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</si>
  <si>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</si>
  <si>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</si>
  <si>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</si>
  <si>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</si>
  <si>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</si>
  <si>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</si>
  <si>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</si>
  <si>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</si>
  <si>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</si>
  <si>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</si>
  <si>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</si>
  <si>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</si>
  <si>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</si>
  <si>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</si>
  <si>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</si>
  <si>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</si>
  <si>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</si>
  <si>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</si>
  <si>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</si>
  <si>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</si>
  <si>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</si>
  <si>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</si>
  <si>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</si>
  <si>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</si>
  <si>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</si>
  <si>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</si>
  <si>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</si>
  <si>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</si>
  <si>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</si>
  <si>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</si>
  <si>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</si>
  <si>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</si>
  <si>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</si>
  <si>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</si>
  <si>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</si>
  <si>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</si>
  <si>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</si>
  <si>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</si>
  <si>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</si>
  <si>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</si>
  <si>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</si>
  <si>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</si>
  <si>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</si>
  <si>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</si>
  <si>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</si>
  <si>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</si>
  <si>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</si>
  <si>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</si>
  <si>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</si>
  <si>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</si>
  <si>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</si>
  <si>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</si>
  <si>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</si>
  <si>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</si>
  <si>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</si>
  <si>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</si>
  <si>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</si>
  <si>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</si>
  <si>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</si>
  <si>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</si>
  <si>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</si>
  <si>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</si>
  <si>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</si>
  <si>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</si>
  <si>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</si>
  <si>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</si>
  <si>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</si>
  <si>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</si>
  <si>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</si>
  <si>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</si>
  <si>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</si>
  <si>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</si>
  <si>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</si>
  <si>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</si>
  <si>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</si>
  <si>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</si>
  <si>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</si>
  <si>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</si>
  <si>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</si>
  <si>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</si>
  <si>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</si>
  <si>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</si>
  <si>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</si>
  <si>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</si>
  <si>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</si>
  <si>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</si>
  <si>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</si>
  <si>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</si>
  <si>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</si>
  <si>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</si>
  <si>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</si>
  <si>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</si>
  <si>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</si>
  <si>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</si>
  <si>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</si>
  <si>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</si>
  <si>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</si>
  <si>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</si>
  <si>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</si>
  <si>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</si>
  <si>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</si>
  <si>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</si>
  <si>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</si>
  <si>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</si>
  <si>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</si>
  <si>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</si>
  <si>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</si>
  <si>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</si>
  <si>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</si>
  <si>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</si>
  <si>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</si>
  <si>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</si>
  <si>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</si>
  <si>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</si>
  <si>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</si>
  <si>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</si>
  <si>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</si>
  <si>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</si>
  <si>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</si>
  <si>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</si>
  <si>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</si>
  <si>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</si>
  <si>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</si>
  <si>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</si>
  <si>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</si>
  <si>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</si>
  <si>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</si>
  <si>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</si>
  <si>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</si>
  <si>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</si>
  <si>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</si>
  <si>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</si>
  <si>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</si>
  <si>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</si>
  <si>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</si>
  <si>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</si>
  <si>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</si>
  <si>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</si>
  <si>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</si>
  <si>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</si>
  <si>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</si>
  <si>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</si>
  <si>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</si>
  <si>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</si>
  <si>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</si>
  <si>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</si>
  <si>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</si>
  <si>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</si>
  <si>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</si>
  <si>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</si>
  <si>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</si>
  <si>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</si>
  <si>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</si>
  <si>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</si>
  <si>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</si>
  <si>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</si>
  <si>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</si>
  <si>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</si>
  <si>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</si>
  <si>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</si>
  <si>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</si>
  <si>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</si>
  <si>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</si>
  <si>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</si>
  <si>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</si>
  <si>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</si>
  <si>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</si>
  <si>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</si>
  <si>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</si>
  <si>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</si>
  <si>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</si>
  <si>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</si>
  <si>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</si>
  <si>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</si>
  <si>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</si>
  <si>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</si>
  <si>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</si>
  <si>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</si>
  <si>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</si>
  <si>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</si>
  <si>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</si>
  <si>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</si>
  <si>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</si>
  <si>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</si>
  <si>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</si>
  <si>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</si>
  <si>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</si>
  <si>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</si>
  <si>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</si>
  <si>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</si>
  <si>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</si>
  <si>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</si>
  <si>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</si>
  <si>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</si>
  <si>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</si>
  <si>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</si>
  <si>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</si>
  <si>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</si>
  <si>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</si>
  <si>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</si>
  <si>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</si>
  <si>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</si>
  <si>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</si>
  <si>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</si>
  <si>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</si>
  <si>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</si>
  <si>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</si>
  <si>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</si>
  <si>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</si>
  <si>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</si>
  <si>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</si>
  <si>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</si>
  <si>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</si>
  <si>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</si>
  <si>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</si>
  <si>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</si>
  <si>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</si>
  <si>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</si>
  <si>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</si>
  <si>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</si>
  <si>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</si>
  <si>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</si>
  <si>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</si>
  <si>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</si>
  <si>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</si>
  <si>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</si>
  <si>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</si>
  <si>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</si>
  <si>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</si>
  <si>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</si>
  <si>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</si>
  <si>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</si>
  <si>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</si>
  <si>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</si>
  <si>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</si>
  <si>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</si>
  <si>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</si>
  <si>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</si>
  <si>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</si>
  <si>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</si>
  <si>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</si>
  <si>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</si>
  <si>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</si>
  <si>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</si>
  <si>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</si>
  <si>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</si>
  <si>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</si>
  <si>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</si>
  <si>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</si>
  <si>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</si>
  <si>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</si>
  <si>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</si>
  <si>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</si>
  <si>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</si>
  <si>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</si>
  <si>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</si>
  <si>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</si>
  <si>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</si>
  <si>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</si>
  <si>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</si>
  <si>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</si>
  <si>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</si>
  <si>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</si>
  <si>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</si>
  <si>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</si>
  <si>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</si>
  <si>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</si>
  <si>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</si>
  <si>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</si>
  <si>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</si>
  <si>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</si>
  <si>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</si>
  <si>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</si>
  <si>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</si>
  <si>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</si>
  <si>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</si>
  <si>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</si>
  <si>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</si>
  <si>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</si>
  <si>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</si>
  <si>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</si>
  <si>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</si>
  <si>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</si>
  <si>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</si>
  <si>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</si>
  <si>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</si>
  <si>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</si>
  <si>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</si>
  <si>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</si>
  <si>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</si>
  <si>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</si>
  <si>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</si>
  <si>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</si>
  <si>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</si>
  <si>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</si>
  <si>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</si>
  <si>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</si>
  <si>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</si>
  <si>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</si>
  <si>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</si>
  <si>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</si>
  <si>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</si>
  <si>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</si>
  <si>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</si>
  <si>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</si>
  <si>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</si>
  <si>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</si>
  <si>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</si>
  <si>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</si>
  <si>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</si>
  <si>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</si>
  <si>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</si>
  <si>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</si>
  <si>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</si>
  <si>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</si>
  <si>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</si>
  <si>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</si>
  <si>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</si>
  <si>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</si>
  <si>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</si>
  <si>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</si>
  <si>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</si>
  <si>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</si>
  <si>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</si>
  <si>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</si>
  <si>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</si>
  <si>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</si>
  <si>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</si>
  <si>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</si>
  <si>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</si>
  <si>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</si>
  <si>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</si>
  <si>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</si>
  <si>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</si>
  <si>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</si>
  <si>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</si>
  <si>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</si>
  <si>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</si>
  <si>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</si>
  <si>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</si>
  <si>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</si>
  <si>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</si>
  <si>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</si>
  <si>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</si>
  <si>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</si>
  <si>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</si>
  <si>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</si>
  <si>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</si>
  <si>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</si>
  <si>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</si>
  <si>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</si>
  <si>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</si>
  <si>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</si>
  <si>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</si>
  <si>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</si>
  <si>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</si>
  <si>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</si>
  <si>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</si>
  <si>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</si>
  <si>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</si>
  <si>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</si>
  <si>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</si>
  <si>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</si>
  <si>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</si>
  <si>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</si>
  <si>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</si>
  <si>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</si>
  <si>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</si>
  <si>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</si>
  <si>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</si>
  <si>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</si>
  <si>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</si>
  <si>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</si>
  <si>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</si>
  <si>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</si>
  <si>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</si>
  <si>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</si>
  <si>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</si>
  <si>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</si>
  <si>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</si>
  <si>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</si>
  <si>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</si>
  <si>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</si>
  <si>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</si>
  <si>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</si>
  <si>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</si>
  <si>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</si>
  <si>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</si>
  <si>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</si>
  <si>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</si>
  <si>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</si>
  <si>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</si>
  <si>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</si>
  <si>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</si>
  <si>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</si>
  <si>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</si>
  <si>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</si>
  <si>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</si>
  <si>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</si>
  <si>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</si>
  <si>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</si>
  <si>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</si>
  <si>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</si>
  <si>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</si>
  <si>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</si>
  <si>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</si>
  <si>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</si>
  <si>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</si>
  <si>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</si>
  <si>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</si>
  <si>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</si>
  <si>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</si>
  <si>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</si>
  <si>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</si>
  <si>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</si>
  <si>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</si>
  <si>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</si>
  <si>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</si>
  <si>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</si>
  <si>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</si>
  <si>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</si>
  <si>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</si>
  <si>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</si>
  <si>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</si>
  <si>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</si>
  <si>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</si>
  <si>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</si>
  <si>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</si>
  <si>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</si>
  <si>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</si>
  <si>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</si>
  <si>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</si>
  <si>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</si>
  <si>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</si>
  <si>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</si>
  <si>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</si>
  <si>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</si>
  <si>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</si>
  <si>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</si>
  <si>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</si>
  <si>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</si>
  <si>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</si>
  <si>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</si>
  <si>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</si>
  <si>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</si>
  <si>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</si>
  <si>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</si>
  <si>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</si>
  <si>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</si>
  <si>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</si>
  <si>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</si>
  <si>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</si>
  <si>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</si>
  <si>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</si>
  <si>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</si>
  <si>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</si>
  <si>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</si>
  <si>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</si>
  <si>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</si>
  <si>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</si>
  <si>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</si>
  <si>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</si>
  <si>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</si>
  <si>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</si>
  <si>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</si>
  <si>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</si>
  <si>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</si>
  <si>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</si>
  <si>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</si>
  <si>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</si>
  <si>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</si>
  <si>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</si>
  <si>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</si>
  <si>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</si>
  <si>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</si>
  <si>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</si>
  <si>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</si>
  <si>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</si>
  <si>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</si>
  <si>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</si>
  <si>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</si>
  <si>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</si>
  <si>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</si>
  <si>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</si>
  <si>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</si>
  <si>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</si>
  <si>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</si>
  <si>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</si>
  <si>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</si>
  <si>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</si>
  <si>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</si>
  <si>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</si>
  <si>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</si>
  <si>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</si>
  <si>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</si>
  <si>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</si>
  <si>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</si>
  <si>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</si>
  <si>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</si>
  <si>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</si>
  <si>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</si>
  <si>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</si>
  <si>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</si>
  <si>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</si>
  <si>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</si>
  <si>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</si>
  <si>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</si>
  <si>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</si>
  <si>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</si>
  <si>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</si>
  <si>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</si>
  <si>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</si>
  <si>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</si>
  <si>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</si>
  <si>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</si>
  <si>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</si>
  <si>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</si>
  <si>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</si>
  <si>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</si>
  <si>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</si>
  <si>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</si>
  <si>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</si>
  <si>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</si>
  <si>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</si>
  <si>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</si>
  <si>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</si>
  <si>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</si>
  <si>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</si>
  <si>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</si>
  <si>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</si>
  <si>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</si>
  <si>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</si>
  <si>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</si>
  <si>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</si>
  <si>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</si>
  <si>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</si>
  <si>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</si>
  <si>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</si>
  <si>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</si>
  <si>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</si>
  <si>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</si>
  <si>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</si>
  <si>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</si>
  <si>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</si>
  <si>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</si>
  <si>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</si>
  <si>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</si>
  <si>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</si>
  <si>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</si>
  <si>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</si>
  <si>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</si>
  <si>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</si>
  <si>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</si>
  <si>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</si>
  <si>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</si>
  <si>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</si>
  <si>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</si>
  <si>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</si>
  <si>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</si>
  <si>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</si>
  <si>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</si>
  <si>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</si>
  <si>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</si>
  <si>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</si>
  <si>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</si>
  <si>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</si>
  <si>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</si>
  <si>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</si>
  <si>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</si>
  <si>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</si>
  <si>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</si>
  <si>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</si>
  <si>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</si>
  <si>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</si>
  <si>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</si>
  <si>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</si>
  <si>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</si>
  <si>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</si>
  <si>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</si>
  <si>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</si>
  <si>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</si>
  <si>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</si>
  <si>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</si>
  <si>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</si>
  <si>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</si>
  <si>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</si>
  <si>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</si>
  <si>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</si>
  <si>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</si>
  <si>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</si>
  <si>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</si>
  <si>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</si>
  <si>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</si>
  <si>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</si>
  <si>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</si>
  <si>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</si>
  <si>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</si>
  <si>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</si>
  <si>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</si>
  <si>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</si>
  <si>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</si>
  <si>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</si>
  <si>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</si>
  <si>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</si>
  <si>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</si>
  <si>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</si>
  <si>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</si>
  <si>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</si>
  <si>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</si>
  <si>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</si>
  <si>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</si>
  <si>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</si>
  <si>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</si>
  <si>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</si>
  <si>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</si>
  <si>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</si>
  <si>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</si>
  <si>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</si>
  <si>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</si>
  <si>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</si>
  <si>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</si>
  <si>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</si>
  <si>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</si>
  <si>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</si>
  <si>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</si>
  <si>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</si>
  <si>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</si>
  <si>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</si>
  <si>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</si>
  <si>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</si>
  <si>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</si>
  <si>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</si>
  <si>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</si>
  <si>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</si>
  <si>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</si>
  <si>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</si>
  <si>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</si>
  <si>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</si>
  <si>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</si>
  <si>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</si>
  <si>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</si>
  <si>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</si>
  <si>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</si>
  <si>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</si>
  <si>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</si>
  <si>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</si>
  <si>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</si>
  <si>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</si>
  <si>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</si>
  <si>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</si>
  <si>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</si>
  <si>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</si>
  <si>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</si>
  <si>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</si>
  <si>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</si>
  <si>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</si>
  <si>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</si>
  <si>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</si>
  <si>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</si>
  <si>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</si>
  <si>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</si>
  <si>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</si>
  <si>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</si>
  <si>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</si>
  <si>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</si>
  <si>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</si>
  <si>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</si>
  <si>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</si>
  <si>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</si>
  <si>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</si>
  <si>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</si>
  <si>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</si>
  <si>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</si>
  <si>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</si>
  <si>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</si>
  <si>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</si>
  <si>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</si>
  <si>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</si>
  <si>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</si>
  <si>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</si>
  <si>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</si>
  <si>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</si>
  <si>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</si>
  <si>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</si>
  <si>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</si>
  <si>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</si>
  <si>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</si>
  <si>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</si>
  <si>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</si>
  <si>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</si>
  <si>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</si>
  <si>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</si>
  <si>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</si>
  <si>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</si>
  <si>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</si>
  <si>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</si>
  <si>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</si>
  <si>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</si>
  <si>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</si>
  <si>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</si>
  <si>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</si>
  <si>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</si>
  <si>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</si>
  <si>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</si>
  <si>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</si>
  <si>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</si>
  <si>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</si>
  <si>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</si>
  <si>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</si>
  <si>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</si>
  <si>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</si>
  <si>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</si>
  <si>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</si>
  <si>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</si>
  <si>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</si>
  <si>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</si>
  <si>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</si>
  <si>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</si>
  <si>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</si>
  <si>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</si>
  <si>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</si>
  <si>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</si>
  <si>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</si>
  <si>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</si>
  <si>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</si>
  <si>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</si>
  <si>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</si>
  <si>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</si>
  <si>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</si>
  <si>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</si>
  <si>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</si>
  <si>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</si>
  <si>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</si>
  <si>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</si>
  <si>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</si>
  <si>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</si>
  <si>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</si>
  <si>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</si>
  <si>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</si>
  <si>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</si>
  <si>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</si>
  <si>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</si>
  <si>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</si>
  <si>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</si>
  <si>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</si>
  <si>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</si>
  <si>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</si>
  <si>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</si>
  <si>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</si>
  <si>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</si>
  <si>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</si>
  <si>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</si>
  <si>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</si>
  <si>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</si>
  <si>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</si>
  <si>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</si>
  <si>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</si>
  <si>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</si>
  <si>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</si>
  <si>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</si>
  <si>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</si>
  <si>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</si>
  <si>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</si>
  <si>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</si>
  <si>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</si>
  <si>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</si>
  <si>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</si>
  <si>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</si>
  <si>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</si>
  <si>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</si>
  <si>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</si>
  <si>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</si>
  <si>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</si>
  <si>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</si>
  <si>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</si>
  <si>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</si>
  <si>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</si>
  <si>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</si>
  <si>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</si>
  <si>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</si>
  <si>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</si>
  <si>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</si>
  <si>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</si>
  <si>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</si>
  <si>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</si>
  <si>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</si>
  <si>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</si>
  <si>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</si>
  <si>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</si>
  <si>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</si>
  <si>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</si>
  <si>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</si>
  <si>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</si>
  <si>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</si>
  <si>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</si>
  <si>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</si>
  <si>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</si>
  <si>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</si>
  <si>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</si>
  <si>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</si>
  <si>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</si>
  <si>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</si>
  <si>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</si>
  <si>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</si>
  <si>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</si>
  <si>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</si>
  <si>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</si>
  <si>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</si>
  <si>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</si>
  <si>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</si>
  <si>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</si>
  <si>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</si>
  <si>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</si>
  <si>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</si>
  <si>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</si>
  <si>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</si>
  <si>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</si>
  <si>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</si>
  <si>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</si>
  <si>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</si>
  <si>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</si>
  <si>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</si>
  <si>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</si>
  <si>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</si>
  <si>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</si>
  <si>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</si>
  <si>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</si>
  <si>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</si>
  <si>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</si>
  <si>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</si>
  <si>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</si>
  <si>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</si>
  <si>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</si>
  <si>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</si>
  <si>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</si>
  <si>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</si>
  <si>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</si>
  <si>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</si>
  <si>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</si>
  <si>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</si>
  <si>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</si>
  <si>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</si>
  <si>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</si>
  <si>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</si>
  <si>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</si>
  <si>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</si>
  <si>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</si>
  <si>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</si>
  <si>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</si>
  <si>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</si>
  <si>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</si>
  <si>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</si>
  <si>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</si>
  <si>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</si>
  <si>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</si>
  <si>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</si>
  <si>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</si>
  <si>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</si>
  <si>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</si>
  <si>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</si>
  <si>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</si>
  <si>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</si>
  <si>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</si>
  <si>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</si>
  <si>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</si>
  <si>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</si>
  <si>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</si>
  <si>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</si>
  <si>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</si>
  <si>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</si>
  <si>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</si>
  <si>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</si>
  <si>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</si>
  <si>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</si>
  <si>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</si>
  <si>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</si>
  <si>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</si>
  <si>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</si>
  <si>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</si>
  <si>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</si>
  <si>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</si>
  <si>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</si>
  <si>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</si>
  <si>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</si>
  <si>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</si>
  <si>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</si>
  <si>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</si>
  <si>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</si>
  <si>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</si>
  <si>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</si>
  <si>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</si>
  <si>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</si>
  <si>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</si>
  <si>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</si>
  <si>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</si>
  <si>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</si>
  <si>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</si>
  <si>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</si>
  <si>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</si>
  <si>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</si>
  <si>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</si>
  <si>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</si>
  <si>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</si>
  <si>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</si>
  <si>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</si>
  <si>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</si>
  <si>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</si>
  <si>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</si>
  <si>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</si>
  <si>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</si>
  <si>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</si>
  <si>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</si>
  <si>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</si>
  <si>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</si>
  <si>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</si>
  <si>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</si>
  <si>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</si>
  <si>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</si>
  <si>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</si>
  <si>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</si>
  <si>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</si>
  <si>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</si>
  <si>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</si>
  <si>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</si>
  <si>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</si>
  <si>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</si>
  <si>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</si>
  <si>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</si>
  <si>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</si>
  <si>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</si>
  <si>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</si>
  <si>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</si>
  <si>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</si>
  <si>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</si>
  <si>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</si>
  <si>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</si>
  <si>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</si>
  <si>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</si>
  <si>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</si>
  <si>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</si>
  <si>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</si>
  <si>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</si>
  <si>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</si>
  <si>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</si>
  <si>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</si>
  <si>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</si>
  <si>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</si>
  <si>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</si>
  <si>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</si>
  <si>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</si>
  <si>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</si>
  <si>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</si>
  <si>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</si>
  <si>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</si>
  <si>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</si>
  <si>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</si>
  <si>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</si>
  <si>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</si>
  <si>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</si>
  <si>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</si>
  <si>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</si>
  <si>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</si>
  <si>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</si>
  <si>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</si>
  <si>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</si>
  <si>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</si>
  <si>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</si>
  <si>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</si>
  <si>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</si>
  <si>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</si>
  <si>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</si>
  <si>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</si>
  <si>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</si>
  <si>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</si>
  <si>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</si>
  <si>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</si>
  <si>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</si>
  <si>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</si>
  <si>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</si>
  <si>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</si>
  <si>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</si>
  <si>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</si>
  <si>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</si>
  <si>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</si>
  <si>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</si>
  <si>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</si>
  <si>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</si>
  <si>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</si>
  <si>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</si>
  <si>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</si>
  <si>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</si>
  <si>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</si>
  <si>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</si>
  <si>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</si>
  <si>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</si>
  <si>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</si>
  <si>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</si>
  <si>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</si>
  <si>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</si>
  <si>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</si>
  <si>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</si>
  <si>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</si>
  <si>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</si>
  <si>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</si>
  <si>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</si>
  <si>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</si>
  <si>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</si>
  <si>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</si>
  <si>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</si>
  <si>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</si>
  <si>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</si>
  <si>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</si>
  <si>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</si>
  <si>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</si>
  <si>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</si>
  <si>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</si>
  <si>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</si>
  <si>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</si>
  <si>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</si>
  <si>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</si>
  <si>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</si>
  <si>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</si>
  <si>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</si>
  <si>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</si>
  <si>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</si>
  <si>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</si>
  <si>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</si>
  <si>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</si>
  <si>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</si>
  <si>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</si>
  <si>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</si>
  <si>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</si>
  <si>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</si>
  <si>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</si>
  <si>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</si>
  <si>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</si>
  <si>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</si>
  <si>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</si>
  <si>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</si>
  <si>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</si>
  <si>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</si>
  <si>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</si>
  <si>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</si>
  <si>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</si>
  <si>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</si>
  <si>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</si>
  <si>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</si>
  <si>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</si>
  <si>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</si>
  <si>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</si>
  <si>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</si>
  <si>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</si>
  <si>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</si>
  <si>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</si>
  <si>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</si>
  <si>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</si>
  <si>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</si>
  <si>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</si>
  <si>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</si>
  <si>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</si>
  <si>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</si>
  <si>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</si>
  <si>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</si>
  <si>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</si>
  <si>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</si>
  <si>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</si>
  <si>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</si>
  <si>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</si>
  <si>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</si>
  <si>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</si>
  <si>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</si>
  <si>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</si>
  <si>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</si>
  <si>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</si>
  <si>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</si>
  <si>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</si>
  <si>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</si>
  <si>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</si>
  <si>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</si>
  <si>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</si>
  <si>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</si>
  <si>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</si>
  <si>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</si>
  <si>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</si>
  <si>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</si>
  <si>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</si>
  <si>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</si>
  <si>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</si>
  <si>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</si>
  <si>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</si>
  <si>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</si>
  <si>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</si>
  <si>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</si>
  <si>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</si>
  <si>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</si>
  <si>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</si>
  <si>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</si>
  <si>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</si>
  <si>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</si>
  <si>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</si>
  <si>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</si>
  <si>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</si>
  <si>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</si>
  <si>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</si>
  <si>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</si>
  <si>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</si>
  <si>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</si>
  <si>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</si>
  <si>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</si>
  <si>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</si>
  <si>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</si>
  <si>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</si>
  <si>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</si>
  <si>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</si>
  <si>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</si>
  <si>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</si>
  <si>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</si>
  <si>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</si>
  <si>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</si>
  <si>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</si>
  <si>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</si>
  <si>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</si>
  <si>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</si>
  <si>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</si>
  <si>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</si>
  <si>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</si>
  <si>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</si>
  <si>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</si>
  <si>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</si>
  <si>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</si>
  <si>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</si>
  <si>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</si>
  <si>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</si>
  <si>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</si>
  <si>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</si>
  <si>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</si>
  <si>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</si>
  <si>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</si>
  <si>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</si>
  <si>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</si>
  <si>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</si>
  <si>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</si>
  <si>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</si>
  <si>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</si>
  <si>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</si>
  <si>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</si>
  <si>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</si>
  <si>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</si>
  <si>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</si>
  <si>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</si>
  <si>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</si>
  <si>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</si>
  <si>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</si>
  <si>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</si>
  <si>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</si>
  <si>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</si>
  <si>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</si>
  <si>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</si>
  <si>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</si>
  <si>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</si>
  <si>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</si>
  <si>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</si>
  <si>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</si>
  <si>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</si>
  <si>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</si>
  <si>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</si>
  <si>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</si>
  <si>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</si>
  <si>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</si>
  <si>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</si>
  <si>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</si>
  <si>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</si>
  <si>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</si>
  <si>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</si>
  <si>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</si>
  <si>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</si>
  <si>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</si>
  <si>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</si>
  <si>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</si>
  <si>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</si>
  <si>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</si>
  <si>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</si>
  <si>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</si>
  <si>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</si>
  <si>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</si>
  <si>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</si>
  <si>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</si>
  <si>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</si>
  <si>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</si>
  <si>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</si>
  <si>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</si>
  <si>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</si>
  <si>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</si>
  <si>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</si>
  <si>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</si>
  <si>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</si>
  <si>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</si>
  <si>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</si>
  <si>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</si>
  <si>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</si>
  <si>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</si>
  <si>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</si>
  <si>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</si>
  <si>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</si>
  <si>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</si>
  <si>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</si>
  <si>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</si>
  <si>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</si>
  <si>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</si>
  <si>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</si>
  <si>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</si>
  <si>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</si>
  <si>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</si>
  <si>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</si>
  <si>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</si>
  <si>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</si>
  <si>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</si>
  <si>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</si>
  <si>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</si>
  <si>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</si>
  <si>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</si>
  <si>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</si>
  <si>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</si>
  <si>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</si>
  <si>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</si>
  <si>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</si>
  <si>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</si>
  <si>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</si>
  <si>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</si>
  <si>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</si>
  <si>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</si>
  <si>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</si>
  <si>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</si>
  <si>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</si>
  <si>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</si>
  <si>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</si>
  <si>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</si>
  <si>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</si>
  <si>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</si>
  <si>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</si>
  <si>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</si>
  <si>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</si>
  <si>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</si>
  <si>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</si>
  <si>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</si>
  <si>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</si>
  <si>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</si>
  <si>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</si>
  <si>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</si>
  <si>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</si>
  <si>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</si>
  <si>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</si>
  <si>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</si>
  <si>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</si>
  <si>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</si>
  <si>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</si>
  <si>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</si>
  <si>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</si>
  <si>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</si>
  <si>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</si>
  <si>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</si>
  <si>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</si>
  <si>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</si>
  <si>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</si>
  <si>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</si>
  <si>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</si>
  <si>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</si>
  <si>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</si>
  <si>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</si>
  <si>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</si>
  <si>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</si>
  <si>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</si>
  <si>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</si>
  <si>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</si>
  <si>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</si>
  <si>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</si>
  <si>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</si>
  <si>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</si>
  <si>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</si>
  <si>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</si>
  <si>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</si>
  <si>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</si>
  <si>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</si>
  <si>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</si>
  <si>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</si>
  <si>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</si>
  <si>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</si>
  <si>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</si>
  <si>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</si>
  <si>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</si>
  <si>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</si>
  <si>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</si>
  <si>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</si>
  <si>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</si>
  <si>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</si>
  <si>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</si>
  <si>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</si>
  <si>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</si>
  <si>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</si>
  <si>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</si>
  <si>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</si>
  <si>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</si>
  <si>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</si>
  <si>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</si>
  <si>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</si>
  <si>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</si>
  <si>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</si>
  <si>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</si>
  <si>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</si>
  <si>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</si>
  <si>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</si>
  <si>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</si>
  <si>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</si>
  <si>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</si>
  <si>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</si>
  <si>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</si>
  <si>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</si>
  <si>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</si>
  <si>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</si>
  <si>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</si>
  <si>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</si>
  <si>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</si>
  <si>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</si>
  <si>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</si>
  <si>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</si>
  <si>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</si>
  <si>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</si>
  <si>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</si>
  <si>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</si>
  <si>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</si>
  <si>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</si>
  <si>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</si>
  <si>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</si>
  <si>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</si>
  <si>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</si>
  <si>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</si>
  <si>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</si>
  <si>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</si>
  <si>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</si>
  <si>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</si>
  <si>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</si>
  <si>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</si>
  <si>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</si>
  <si>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</si>
  <si>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</si>
  <si>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</si>
  <si>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</si>
  <si>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</si>
  <si>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</si>
  <si>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</si>
  <si>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</si>
  <si>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</si>
  <si>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</si>
  <si>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</si>
  <si>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</si>
  <si>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</si>
  <si>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</si>
  <si>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</si>
  <si>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</si>
  <si>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</si>
  <si>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</si>
  <si>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</si>
  <si>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</si>
  <si>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</si>
  <si>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</si>
  <si>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</si>
  <si>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</si>
  <si>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</si>
  <si>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</si>
  <si>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</si>
  <si>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</si>
  <si>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</si>
  <si>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</si>
  <si>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</si>
  <si>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</si>
  <si>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</si>
  <si>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</si>
  <si>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</si>
  <si>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</si>
  <si>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</si>
  <si>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</si>
  <si>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</si>
  <si>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</si>
  <si>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</si>
  <si>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</si>
  <si>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</si>
  <si>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</si>
  <si>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</si>
  <si>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</si>
  <si>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</si>
  <si>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</si>
  <si>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</si>
  <si>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</si>
  <si>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</si>
  <si>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</si>
  <si>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</si>
  <si>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</si>
  <si>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</si>
  <si>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</si>
  <si>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</si>
  <si>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</si>
  <si>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</si>
  <si>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</si>
  <si>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</si>
  <si>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</si>
  <si>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</si>
  <si>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</si>
  <si>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</si>
  <si>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</si>
  <si>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</si>
  <si>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</si>
  <si>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</si>
  <si>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</si>
  <si>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</si>
  <si>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</si>
  <si>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</si>
  <si>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</si>
  <si>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</si>
  <si>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</si>
  <si>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</si>
  <si>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</si>
  <si>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</si>
  <si>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</si>
  <si>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</si>
  <si>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</si>
  <si>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</si>
  <si>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</si>
  <si>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</si>
  <si>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</si>
  <si>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</si>
  <si>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</si>
  <si>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</si>
  <si>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</si>
  <si>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</si>
  <si>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</si>
  <si>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</si>
  <si>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</si>
  <si>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</si>
  <si>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</si>
  <si>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</si>
  <si>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</si>
  <si>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</si>
  <si>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</si>
  <si>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</si>
  <si>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</si>
  <si>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</si>
  <si>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</si>
  <si>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</si>
  <si>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</si>
  <si>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</si>
  <si>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</si>
  <si>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</si>
  <si>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</si>
  <si>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</si>
  <si>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</si>
  <si>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</si>
  <si>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</si>
  <si>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</si>
  <si>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</si>
  <si>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</si>
  <si>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</si>
  <si>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</si>
  <si>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</si>
  <si>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</si>
  <si>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</si>
  <si>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</si>
  <si>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</si>
  <si>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</si>
  <si>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</si>
  <si>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</si>
  <si>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</si>
  <si>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</si>
  <si>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</si>
  <si>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</si>
  <si>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</si>
  <si>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</si>
  <si>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</si>
  <si>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</si>
  <si>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</si>
  <si>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</si>
  <si>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</si>
  <si>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</si>
  <si>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</si>
  <si>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</si>
  <si>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</si>
  <si>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</si>
  <si>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</si>
  <si>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</si>
  <si>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</si>
  <si>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</si>
  <si>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</si>
  <si>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</si>
  <si>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</si>
  <si>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</si>
  <si>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</si>
  <si>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</si>
  <si>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</si>
  <si>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</si>
  <si>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</si>
  <si>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</si>
  <si>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</si>
  <si>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</si>
  <si>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</si>
  <si>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</si>
  <si>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</si>
  <si>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</si>
  <si>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</si>
  <si>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</si>
  <si>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</si>
  <si>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</si>
  <si>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</si>
  <si>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</si>
  <si>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</si>
  <si>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</si>
  <si>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</si>
  <si>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</si>
  <si>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</si>
  <si>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</si>
  <si>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</si>
  <si>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</si>
  <si>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</si>
  <si>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</si>
  <si>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</si>
  <si>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</si>
  <si>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</si>
  <si>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</si>
  <si>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</si>
  <si>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</si>
  <si>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</si>
  <si>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</si>
  <si>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</si>
  <si>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</si>
  <si>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</si>
  <si>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</si>
  <si>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</si>
  <si>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</si>
  <si>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</si>
  <si>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</si>
  <si>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</si>
  <si>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</si>
  <si>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</si>
  <si>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</si>
  <si>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</si>
  <si>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</si>
  <si>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</si>
  <si>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</si>
  <si>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</si>
  <si>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</si>
  <si>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</si>
  <si>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</si>
  <si>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</si>
  <si>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</si>
  <si>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</si>
  <si>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</si>
  <si>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</si>
  <si>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</si>
  <si>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</si>
  <si>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</si>
  <si>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</si>
  <si>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</si>
  <si>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</si>
  <si>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</si>
  <si>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</si>
  <si>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</si>
  <si>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</si>
  <si>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</si>
  <si>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</si>
  <si>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</si>
  <si>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</si>
  <si>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</si>
  <si>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</si>
  <si>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</si>
  <si>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</si>
  <si>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</si>
  <si>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</si>
  <si>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</si>
  <si>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</si>
  <si>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</si>
  <si>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</si>
  <si>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</si>
  <si>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</si>
  <si>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</si>
  <si>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</si>
  <si>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</si>
  <si>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</si>
  <si>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</si>
  <si>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</si>
  <si>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</si>
  <si>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</si>
  <si>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</si>
  <si>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</si>
  <si>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</si>
  <si>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</si>
  <si>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</si>
  <si>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</si>
  <si>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</si>
  <si>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</si>
  <si>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</si>
  <si>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</si>
  <si>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</si>
  <si>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</si>
  <si>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</si>
  <si>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</si>
  <si>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</si>
  <si>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</si>
  <si>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</si>
  <si>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</si>
  <si>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</si>
  <si>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</si>
  <si>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</si>
  <si>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</si>
  <si>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</si>
  <si>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</si>
  <si>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</si>
  <si>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</si>
  <si>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</si>
  <si>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</si>
  <si>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</si>
  <si>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</si>
  <si>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</si>
  <si>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</si>
  <si>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</si>
  <si>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</si>
  <si>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</si>
  <si>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</si>
  <si>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</si>
  <si>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</si>
  <si>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</si>
  <si>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</si>
  <si>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</si>
  <si>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</si>
  <si>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</si>
  <si>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</si>
  <si>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</si>
  <si>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</si>
  <si>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</si>
  <si>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</si>
  <si>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</si>
  <si>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</si>
  <si>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</si>
  <si>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</si>
  <si>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</si>
  <si>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</si>
  <si>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</si>
  <si>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</si>
  <si>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</si>
  <si>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</si>
  <si>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</si>
  <si>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</si>
  <si>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</si>
  <si>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</si>
  <si>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</si>
  <si>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</si>
  <si>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</si>
  <si>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</si>
  <si>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</si>
  <si>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</si>
  <si>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</si>
  <si>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</si>
  <si>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</si>
  <si>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</si>
  <si>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</si>
  <si>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</si>
  <si>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</si>
  <si>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</si>
  <si>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</si>
  <si>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</si>
  <si>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</si>
  <si>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</si>
  <si>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</si>
  <si>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</si>
  <si>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</si>
  <si>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</si>
  <si>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</si>
  <si>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</si>
  <si>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</si>
  <si>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</si>
  <si>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</si>
  <si>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</si>
  <si>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</si>
  <si>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</si>
  <si>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</si>
  <si>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</si>
  <si>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</si>
  <si>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</si>
  <si>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</si>
  <si>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</si>
  <si>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</si>
  <si>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</si>
  <si>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</si>
  <si>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</si>
  <si>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</si>
  <si>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</si>
  <si>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</si>
  <si>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</si>
  <si>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</si>
  <si>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</si>
  <si>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</si>
  <si>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</si>
  <si>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</si>
  <si>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</si>
  <si>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</si>
  <si>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</si>
  <si>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</si>
  <si>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</si>
  <si>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</si>
  <si>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</si>
  <si>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</si>
  <si>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</si>
  <si>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</si>
  <si>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</si>
  <si>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</si>
  <si>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</si>
  <si>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</si>
  <si>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</si>
  <si>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</si>
  <si>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</si>
  <si>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</si>
  <si>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</si>
  <si>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</si>
  <si>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</si>
  <si>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</si>
  <si>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</si>
  <si>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</si>
  <si>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</si>
  <si>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</si>
  <si>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</si>
  <si>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</si>
  <si>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</si>
  <si>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</si>
  <si>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</si>
  <si>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</si>
  <si>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</si>
  <si>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</si>
  <si>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</si>
  <si>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</si>
  <si>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</si>
  <si>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</si>
  <si>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</si>
  <si>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</si>
  <si>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</si>
  <si>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</si>
  <si>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</si>
  <si>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</si>
  <si>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</si>
  <si>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</si>
  <si>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</si>
  <si>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</si>
  <si>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</si>
  <si>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</si>
  <si>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</si>
  <si>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</si>
  <si>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</si>
  <si>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</si>
  <si>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</si>
  <si>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</si>
  <si>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</si>
  <si>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</si>
  <si>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</si>
  <si>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</si>
  <si>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</si>
  <si>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</si>
  <si>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</si>
  <si>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</si>
  <si>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</si>
  <si>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</si>
  <si>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</si>
  <si>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</si>
  <si>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</si>
  <si>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</si>
  <si>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</si>
  <si>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</si>
  <si>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</si>
  <si>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</si>
  <si>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</si>
  <si>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</si>
  <si>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</si>
  <si>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</si>
  <si>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</si>
  <si>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</si>
  <si>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</si>
  <si>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</si>
  <si>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</si>
  <si>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</si>
  <si>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</si>
  <si>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</si>
  <si>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</si>
  <si>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</si>
  <si>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</si>
  <si>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</si>
  <si>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</si>
  <si>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</si>
  <si>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</si>
  <si>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</si>
  <si>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</si>
  <si>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</si>
  <si>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</si>
  <si>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</si>
  <si>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</si>
  <si>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</si>
  <si>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</si>
  <si>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</si>
  <si>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</si>
  <si>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</si>
  <si>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</si>
  <si>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</si>
  <si>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</si>
  <si>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</si>
  <si>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</si>
  <si>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</si>
  <si>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</si>
  <si>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</si>
  <si>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</si>
  <si>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</si>
  <si>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</si>
  <si>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</si>
  <si>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</si>
  <si>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</si>
  <si>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</si>
  <si>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</si>
  <si>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</si>
  <si>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</si>
  <si>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</si>
  <si>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</si>
  <si>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</si>
  <si>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</si>
  <si>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</si>
  <si>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</si>
  <si>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</si>
  <si>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</si>
  <si>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</si>
  <si>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</si>
  <si>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</si>
  <si>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</si>
  <si>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</si>
  <si>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</si>
  <si>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</si>
  <si>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</si>
  <si>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</si>
  <si>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</si>
  <si>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</si>
  <si>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</si>
  <si>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</si>
  <si>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</si>
  <si>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</si>
  <si>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</si>
  <si>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</si>
  <si>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</si>
  <si>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</si>
  <si>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</si>
  <si>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</si>
  <si>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</si>
  <si>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</si>
  <si>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</si>
  <si>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</si>
  <si>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</si>
  <si>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</si>
  <si>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</si>
  <si>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</si>
  <si>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</si>
  <si>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</si>
  <si>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</si>
  <si>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</si>
  <si>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</si>
  <si>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</si>
  <si>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</si>
  <si>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</si>
  <si>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</si>
  <si>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</si>
  <si>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</si>
  <si>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</si>
  <si>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</si>
  <si>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</si>
  <si>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</si>
  <si>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</si>
  <si>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</si>
  <si>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</si>
  <si>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</si>
  <si>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</si>
  <si>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</si>
  <si>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</si>
  <si>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</si>
  <si>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</si>
  <si>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</si>
  <si>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</si>
  <si>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</si>
  <si>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</si>
  <si>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</si>
  <si>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</si>
  <si>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</si>
  <si>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</si>
  <si>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</si>
  <si>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</si>
  <si>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</si>
  <si>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</si>
  <si>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</si>
  <si>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</si>
  <si>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</si>
  <si>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</si>
  <si>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</si>
  <si>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</si>
  <si>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</si>
  <si>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</si>
  <si>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</si>
  <si>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</si>
  <si>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</si>
  <si>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</si>
  <si>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</si>
  <si>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</si>
  <si>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</si>
  <si>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</si>
  <si>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</si>
  <si>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</si>
  <si>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</si>
  <si>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</si>
  <si>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</si>
  <si>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</si>
  <si>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</si>
  <si>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</si>
  <si>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</si>
  <si>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</si>
  <si>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</si>
  <si>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</si>
  <si>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</si>
  <si>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</si>
  <si>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</si>
  <si>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</si>
  <si>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</si>
  <si>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</si>
  <si>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</si>
  <si>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</si>
  <si>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</si>
  <si>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</si>
  <si>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</si>
  <si>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</si>
  <si>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</si>
  <si>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</si>
  <si>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</si>
  <si>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</si>
  <si>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</si>
  <si>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</si>
  <si>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</si>
  <si>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</si>
  <si>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</si>
  <si>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</si>
  <si>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</si>
  <si>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</si>
  <si>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</si>
  <si>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</si>
  <si>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</si>
  <si>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</si>
  <si>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</si>
  <si>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</si>
  <si>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</si>
  <si>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</si>
  <si>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</si>
  <si>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</si>
  <si>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</si>
  <si>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</si>
  <si>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</si>
  <si>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</si>
  <si>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</si>
  <si>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</si>
  <si>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</si>
  <si>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</si>
  <si>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</si>
  <si>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</si>
  <si>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</si>
  <si>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</si>
  <si>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</si>
  <si>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</si>
  <si>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</si>
  <si>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</si>
  <si>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</si>
  <si>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</si>
  <si>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</si>
  <si>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</si>
  <si>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</si>
  <si>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</si>
  <si>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</si>
  <si>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</si>
  <si>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</si>
  <si>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</si>
  <si>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</si>
  <si>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</si>
  <si>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</si>
  <si>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</si>
  <si>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</si>
  <si>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</si>
  <si>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</si>
  <si>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</si>
  <si>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</si>
  <si>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</si>
  <si>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</si>
  <si>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</si>
  <si>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</si>
  <si>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</si>
  <si>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</si>
  <si>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</si>
  <si>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</si>
  <si>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</si>
  <si>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</si>
  <si>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</si>
  <si>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</si>
  <si>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</si>
  <si>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</si>
  <si>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</si>
  <si>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</si>
  <si>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</si>
  <si>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</si>
  <si>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</si>
  <si>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</si>
  <si>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</si>
  <si>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</si>
  <si>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</si>
  <si>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</si>
  <si>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</si>
  <si>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</si>
  <si>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</si>
  <si>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</si>
  <si>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</si>
  <si>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</si>
  <si>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</si>
  <si>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</si>
  <si>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</si>
  <si>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</si>
  <si>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</si>
  <si>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</si>
  <si>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</si>
  <si>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</si>
  <si>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</si>
  <si>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</si>
  <si>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</si>
  <si>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</si>
  <si>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</si>
  <si>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</si>
  <si>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</si>
  <si>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</si>
  <si>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</si>
  <si>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</si>
  <si>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</si>
  <si>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</si>
  <si>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</si>
  <si>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</si>
  <si>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</si>
  <si>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</si>
  <si>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</si>
  <si>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</si>
  <si>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</si>
  <si>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</si>
  <si>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</si>
  <si>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</si>
  <si>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</si>
  <si>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</si>
  <si>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</si>
  <si>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</si>
  <si>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</si>
  <si>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</si>
  <si>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</si>
  <si>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</si>
  <si>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</si>
  <si>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</si>
  <si>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</si>
  <si>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</si>
  <si>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</si>
  <si>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</si>
  <si>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</si>
  <si>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</si>
  <si>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</si>
  <si>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</si>
  <si>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</si>
  <si>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</si>
  <si>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</si>
  <si>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</si>
  <si>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</si>
  <si>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</si>
  <si>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</si>
  <si>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</si>
  <si>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</si>
  <si>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</si>
  <si>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</si>
  <si>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</si>
  <si>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</si>
  <si>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</si>
  <si>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</si>
  <si>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</si>
  <si>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</si>
  <si>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</si>
  <si>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</si>
  <si>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</si>
  <si>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</si>
  <si>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</si>
  <si>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</si>
  <si>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</si>
  <si>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</si>
  <si>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</si>
  <si>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</si>
  <si>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</si>
  <si>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</si>
  <si>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</si>
  <si>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</si>
  <si>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</si>
  <si>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</si>
  <si>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</si>
  <si>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</si>
  <si>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</si>
  <si>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</si>
  <si>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</si>
  <si>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</si>
  <si>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</si>
  <si>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</si>
  <si>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</si>
  <si>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</si>
  <si>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</si>
  <si>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</si>
  <si>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</si>
  <si>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</si>
  <si>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</si>
  <si>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</si>
  <si>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</si>
  <si>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</si>
  <si>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</si>
  <si>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</si>
  <si>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</si>
  <si>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</si>
  <si>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</si>
  <si>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</si>
  <si>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</si>
  <si>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</si>
  <si>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</si>
  <si>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</si>
  <si>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</si>
  <si>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</si>
  <si>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</si>
  <si>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</si>
  <si>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</si>
  <si>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</si>
  <si>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</si>
  <si>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</si>
  <si>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</si>
  <si>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</si>
  <si>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</si>
  <si>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</si>
  <si>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</si>
  <si>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</si>
  <si>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</si>
  <si>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</si>
  <si>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</si>
  <si>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</si>
  <si>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</si>
  <si>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</si>
  <si>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</si>
  <si>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</si>
  <si>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</si>
  <si>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</si>
  <si>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</si>
  <si>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</si>
  <si>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</si>
  <si>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</si>
  <si>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</si>
  <si>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</si>
  <si>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</si>
  <si>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</si>
  <si>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</si>
  <si>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</si>
  <si>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</si>
  <si>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</si>
  <si>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</si>
  <si>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</si>
  <si>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</si>
  <si>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</si>
  <si>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</si>
  <si>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</si>
  <si>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</si>
  <si>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</si>
  <si>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</si>
  <si>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</si>
  <si>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</si>
  <si>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</si>
  <si>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</si>
  <si>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</si>
  <si>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</si>
  <si>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</si>
  <si>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</si>
  <si>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</si>
  <si>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</si>
  <si>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</si>
  <si>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</si>
  <si>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</si>
  <si>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</si>
  <si>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</si>
  <si>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</si>
  <si>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</si>
  <si>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</si>
  <si>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</si>
  <si>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</si>
  <si>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</si>
  <si>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</si>
  <si>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</si>
  <si>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</si>
  <si>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</si>
  <si>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</si>
  <si>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</si>
  <si>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</si>
  <si>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</si>
  <si>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</si>
  <si>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</si>
  <si>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</si>
  <si>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</si>
  <si>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</si>
  <si>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</si>
  <si>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</si>
  <si>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</si>
  <si>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</si>
  <si>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</si>
  <si>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</si>
  <si>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</si>
  <si>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</si>
  <si>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</si>
  <si>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</si>
  <si>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</si>
  <si>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</si>
  <si>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</si>
  <si>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</si>
  <si>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</si>
  <si>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</si>
  <si>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</si>
  <si>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</si>
  <si>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</si>
  <si>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</si>
  <si>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</si>
  <si>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</si>
  <si>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</si>
  <si>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</si>
  <si>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</si>
  <si>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</si>
  <si>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</si>
  <si>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</si>
  <si>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</si>
  <si>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</si>
  <si>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</si>
  <si>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</si>
  <si>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</si>
  <si>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</si>
  <si>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</si>
  <si>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</si>
  <si>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</si>
  <si>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</si>
  <si>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</si>
  <si>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</si>
  <si>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</si>
  <si>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</si>
  <si>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</si>
  <si>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</si>
  <si>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</si>
  <si>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</si>
  <si>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</si>
  <si>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</si>
  <si>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</si>
  <si>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</si>
  <si>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</si>
  <si>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</si>
  <si>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</si>
  <si>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</si>
  <si>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</si>
  <si>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</si>
  <si>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</si>
  <si>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</si>
  <si>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</si>
  <si>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</si>
  <si>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</si>
  <si>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</si>
  <si>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</si>
  <si>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</si>
  <si>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</si>
  <si>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</si>
  <si>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</si>
  <si>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</si>
  <si>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</si>
  <si>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</si>
  <si>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</si>
  <si>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</si>
  <si>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</si>
  <si>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</si>
  <si>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</si>
  <si>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</si>
  <si>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</si>
  <si>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</si>
  <si>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</si>
  <si>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</si>
  <si>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</si>
  <si>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</si>
  <si>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</si>
  <si>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</si>
  <si>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</si>
  <si>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</si>
  <si>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</si>
  <si>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</si>
  <si>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</si>
  <si>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</si>
  <si>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</si>
  <si>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</si>
  <si>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</si>
  <si>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</si>
  <si>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</si>
  <si>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</si>
  <si>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</si>
  <si>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</si>
  <si>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</si>
  <si>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</si>
  <si>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</si>
  <si>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</si>
  <si>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</si>
  <si>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</si>
  <si>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</si>
  <si>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</si>
  <si>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</si>
  <si>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</si>
  <si>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</si>
  <si>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</si>
  <si>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</si>
  <si>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</si>
  <si>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</si>
  <si>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</si>
  <si>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</si>
  <si>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</si>
  <si>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</si>
  <si>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</si>
  <si>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</si>
  <si>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</si>
  <si>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</si>
  <si>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</si>
  <si>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</si>
  <si>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</si>
  <si>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</si>
  <si>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</si>
  <si>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</si>
  <si>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</si>
  <si>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</si>
  <si>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</si>
  <si>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</si>
  <si>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</si>
  <si>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</si>
  <si>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</si>
  <si>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</si>
  <si>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</si>
  <si>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</si>
  <si>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</si>
  <si>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</si>
  <si>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</si>
  <si>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</si>
  <si>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</si>
  <si>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</si>
  <si>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</si>
  <si>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</si>
  <si>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</si>
  <si>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</si>
  <si>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</si>
  <si>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</si>
  <si>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</si>
  <si>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</si>
  <si>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</si>
  <si>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</si>
  <si>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</si>
  <si>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</si>
  <si>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</si>
  <si>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</si>
  <si>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</si>
  <si>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</si>
  <si>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</si>
  <si>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</si>
  <si>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</si>
  <si>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</si>
  <si>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</si>
  <si>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</si>
  <si>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</si>
  <si>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</si>
  <si>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</si>
  <si>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</si>
  <si>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</si>
  <si>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</si>
  <si>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</si>
  <si>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</si>
  <si>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</si>
  <si>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</si>
  <si>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</si>
  <si>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</si>
  <si>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</si>
  <si>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</si>
  <si>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</si>
  <si>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</si>
  <si>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</si>
  <si>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</si>
  <si>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</si>
  <si>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</si>
  <si>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</si>
  <si>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</si>
  <si>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</si>
  <si>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</si>
  <si>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</si>
  <si>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</si>
  <si>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</si>
  <si>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</si>
  <si>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</si>
  <si>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</si>
  <si>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</si>
  <si>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</si>
  <si>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</si>
  <si>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</si>
  <si>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</si>
  <si>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</si>
  <si>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</si>
  <si>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</si>
  <si>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</si>
  <si>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</si>
  <si>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</si>
  <si>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</si>
  <si>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</si>
  <si>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</si>
  <si>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</si>
  <si>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</si>
  <si>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</si>
  <si>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</si>
  <si>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</si>
  <si>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</si>
  <si>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</si>
  <si>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</si>
  <si>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</si>
  <si>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</si>
  <si>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</si>
  <si>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</si>
  <si>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</si>
  <si>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</si>
  <si>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</si>
  <si>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</si>
  <si>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</si>
  <si>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</si>
  <si>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</si>
  <si>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</si>
  <si>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</si>
  <si>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</si>
  <si>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</si>
  <si>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</si>
  <si>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</si>
  <si>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</si>
  <si>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</si>
  <si>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</si>
  <si>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</si>
  <si>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</si>
  <si>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</si>
  <si>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</si>
  <si>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</si>
  <si>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</si>
  <si>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</si>
  <si>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</si>
  <si>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</si>
  <si>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</si>
  <si>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</si>
  <si>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</si>
  <si>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</si>
  <si>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</si>
  <si>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</si>
  <si>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</si>
  <si>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</si>
  <si>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</si>
  <si>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</si>
  <si>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</si>
  <si>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</si>
  <si>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</si>
  <si>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</si>
  <si>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</si>
  <si>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</si>
  <si>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</si>
  <si>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</si>
  <si>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</si>
  <si>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</si>
  <si>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</si>
  <si>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</si>
  <si>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</si>
  <si>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</si>
  <si>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</si>
  <si>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</si>
  <si>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</si>
  <si>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</si>
  <si>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</si>
  <si>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</si>
  <si>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</si>
  <si>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</si>
  <si>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</si>
  <si>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</si>
  <si>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</si>
  <si>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</si>
  <si>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</si>
  <si>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</si>
  <si>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</si>
  <si>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</si>
  <si>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</si>
  <si>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</si>
  <si>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</si>
  <si>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</si>
  <si>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</si>
  <si>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</si>
  <si>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</si>
  <si>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</si>
  <si>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</si>
  <si>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</si>
  <si>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</si>
  <si>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</si>
  <si>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</si>
  <si>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</si>
  <si>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</si>
  <si>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</si>
  <si>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</si>
  <si>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</si>
  <si>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</si>
  <si>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</si>
  <si>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</si>
  <si>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</si>
  <si>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</si>
  <si>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</si>
  <si>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</si>
  <si>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</si>
  <si>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</si>
  <si>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</si>
  <si>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</si>
  <si>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</si>
  <si>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</si>
  <si>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</si>
  <si>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</si>
  <si>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</si>
  <si>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</si>
  <si>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</si>
  <si>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</si>
  <si>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</si>
  <si>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</si>
  <si>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</si>
  <si>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</si>
  <si>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</si>
  <si>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</si>
  <si>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</si>
  <si>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</si>
  <si>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</si>
  <si>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</si>
  <si>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</si>
  <si>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</si>
  <si>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</si>
  <si>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</si>
  <si>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</si>
  <si>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</si>
  <si>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</si>
  <si>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</si>
  <si>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</si>
  <si>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</si>
  <si>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</si>
  <si>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</si>
  <si>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</si>
  <si>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</si>
  <si>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</si>
  <si>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</si>
  <si>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</si>
  <si>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</si>
  <si>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</si>
  <si>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</si>
  <si>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</si>
  <si>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</si>
  <si>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</si>
  <si>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</si>
  <si>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</si>
  <si>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</si>
  <si>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</si>
  <si>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</si>
  <si>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</si>
  <si>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</si>
  <si>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</si>
  <si>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</si>
  <si>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</si>
  <si>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</si>
  <si>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</si>
  <si>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</si>
  <si>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</si>
  <si>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</si>
  <si>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</si>
  <si>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</si>
  <si>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</si>
  <si>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</si>
  <si>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</si>
  <si>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</si>
  <si>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</si>
  <si>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</si>
  <si>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</si>
  <si>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</si>
  <si>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</si>
  <si>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</si>
  <si>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</si>
  <si>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</si>
  <si>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</si>
  <si>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</si>
  <si>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</si>
  <si>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</si>
  <si>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</si>
  <si>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</si>
  <si>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</si>
  <si>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</si>
  <si>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</si>
  <si>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</si>
  <si>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</si>
  <si>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</si>
  <si>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</si>
  <si>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</si>
  <si>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</si>
  <si>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</si>
  <si>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</si>
  <si>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</si>
  <si>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</si>
  <si>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</si>
  <si>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</si>
  <si>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</si>
  <si>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</si>
  <si>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</si>
  <si>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</si>
  <si>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</si>
  <si>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</si>
  <si>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</si>
  <si>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</si>
  <si>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</si>
  <si>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</si>
  <si>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</si>
  <si>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</si>
  <si>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</si>
  <si>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</si>
  <si>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</si>
  <si>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</si>
  <si>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</si>
  <si>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</si>
  <si>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</si>
  <si>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</si>
  <si>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</si>
  <si>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</si>
  <si>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</si>
  <si>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</si>
  <si>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</si>
  <si>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</si>
  <si>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</si>
  <si>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</si>
  <si>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</si>
  <si>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</si>
  <si>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</si>
  <si>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</si>
  <si>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</si>
  <si>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</si>
  <si>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</si>
  <si>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</si>
  <si>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</si>
  <si>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</si>
  <si>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</si>
  <si>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</si>
  <si>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</si>
  <si>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</si>
  <si>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</si>
  <si>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</si>
  <si>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</si>
  <si>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</si>
  <si>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</si>
  <si>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</si>
  <si>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</si>
  <si>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</si>
  <si>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</si>
  <si>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</si>
  <si>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</si>
  <si>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</si>
  <si>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</si>
  <si>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</si>
  <si>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</si>
  <si>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</si>
  <si>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</si>
  <si>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</si>
  <si>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</si>
  <si>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</si>
  <si>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</si>
  <si>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</si>
  <si>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</si>
  <si>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</si>
  <si>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</si>
  <si>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</si>
  <si>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</si>
  <si>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</si>
  <si>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</si>
  <si>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</si>
  <si>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</si>
  <si>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</si>
  <si>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</si>
  <si>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</si>
  <si>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</si>
  <si>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</si>
  <si>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</si>
  <si>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</si>
  <si>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</si>
  <si>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</si>
  <si>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</si>
  <si>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</si>
  <si>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</si>
  <si>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</si>
  <si>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</si>
  <si>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</si>
  <si>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</si>
  <si>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</si>
  <si>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</si>
  <si>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</si>
  <si>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</si>
  <si>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</si>
  <si>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</si>
  <si>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</si>
  <si>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</si>
  <si>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</si>
  <si>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</si>
  <si>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</si>
  <si>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</si>
  <si>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</si>
  <si>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</si>
  <si>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</si>
  <si>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</si>
  <si>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</si>
  <si>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</si>
  <si>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</si>
  <si>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</si>
  <si>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</si>
  <si>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</si>
  <si>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</si>
  <si>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</si>
  <si>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</si>
  <si>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</si>
  <si>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</si>
  <si>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</si>
  <si>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</si>
  <si>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</si>
  <si>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</si>
  <si>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</si>
  <si>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</si>
  <si>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</si>
  <si>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</si>
  <si>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</si>
  <si>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</si>
  <si>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</si>
  <si>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</si>
  <si>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</si>
  <si>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</si>
  <si>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</si>
  <si>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</si>
  <si>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</si>
  <si>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</si>
  <si>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</si>
  <si>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</si>
  <si>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</si>
  <si>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</si>
  <si>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</si>
  <si>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</si>
  <si>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</si>
  <si>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</si>
  <si>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</si>
  <si>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</si>
  <si>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</si>
  <si>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</si>
  <si>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</si>
  <si>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</si>
  <si>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</si>
  <si>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</si>
  <si>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</si>
  <si>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</si>
  <si>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</si>
  <si>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</si>
  <si>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</si>
  <si>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</si>
  <si>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</si>
  <si>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</si>
  <si>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</si>
  <si>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</si>
  <si>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</si>
  <si>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</si>
  <si>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</si>
  <si>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</si>
  <si>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</si>
  <si>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</si>
  <si>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</si>
  <si>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</si>
  <si>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</si>
  <si>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</si>
  <si>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</si>
  <si>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</si>
  <si>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</si>
  <si>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</si>
  <si>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</si>
  <si>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</si>
  <si>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</si>
  <si>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</si>
  <si>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</si>
  <si>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</si>
  <si>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</si>
  <si>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</si>
  <si>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</si>
  <si>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</si>
  <si>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</si>
  <si>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</si>
  <si>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</si>
  <si>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</si>
  <si>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</si>
  <si>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</si>
  <si>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</si>
  <si>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</si>
  <si>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</si>
  <si>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</si>
  <si>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</si>
  <si>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</si>
  <si>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</si>
  <si>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</si>
  <si>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</si>
  <si>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</si>
  <si>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</si>
  <si>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</si>
  <si>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</si>
  <si>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</si>
  <si>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</si>
  <si>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</si>
  <si>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</si>
  <si>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</si>
  <si>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</si>
  <si>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</si>
  <si>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</si>
  <si>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</si>
  <si>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</si>
  <si>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</si>
  <si>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</si>
  <si>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</si>
  <si>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</si>
  <si>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</si>
  <si>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</si>
  <si>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</si>
  <si>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</si>
  <si>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</si>
  <si>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</si>
  <si>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</si>
  <si>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</si>
  <si>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</si>
  <si>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</si>
  <si>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</si>
  <si>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</si>
  <si>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</si>
  <si>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</si>
  <si>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</si>
  <si>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</si>
  <si>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</si>
  <si>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</si>
  <si>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</si>
  <si>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</si>
  <si>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</si>
  <si>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</si>
  <si>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</si>
  <si>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</si>
  <si>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</si>
  <si>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</si>
  <si>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</si>
  <si>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</si>
  <si>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</si>
  <si>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</si>
  <si>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</si>
  <si>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</si>
  <si>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</si>
  <si>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</si>
  <si>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</si>
  <si>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</si>
  <si>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</si>
  <si>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</si>
  <si>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</si>
  <si>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</si>
  <si>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</si>
  <si>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</si>
  <si>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</si>
  <si>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</si>
  <si>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</si>
  <si>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</si>
  <si>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</si>
  <si>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</si>
  <si>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</si>
  <si>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</si>
  <si>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</si>
  <si>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</si>
  <si>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</si>
  <si>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</si>
  <si>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</si>
  <si>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</si>
  <si>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</si>
  <si>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</si>
  <si>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</si>
  <si>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</si>
  <si>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</si>
  <si>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</si>
  <si>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</si>
  <si>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</si>
  <si>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</si>
  <si>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</si>
  <si>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</si>
  <si>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</si>
  <si>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</si>
  <si>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</si>
  <si>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</si>
  <si>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</si>
  <si>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</si>
  <si>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</si>
  <si>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</si>
  <si>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</si>
  <si>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</si>
  <si>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</si>
  <si>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</si>
  <si>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</si>
  <si>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</si>
  <si>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</si>
  <si>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</si>
  <si>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</si>
  <si>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</si>
  <si>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</si>
  <si>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</si>
  <si>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</si>
  <si>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</si>
  <si>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</si>
  <si>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</si>
  <si>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</si>
  <si>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</si>
  <si>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</si>
  <si>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</si>
  <si>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</si>
  <si>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</si>
  <si>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</si>
  <si>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</si>
  <si>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</si>
  <si>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</si>
  <si>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</si>
  <si>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</si>
  <si>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</si>
  <si>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</si>
  <si>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</si>
  <si>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</si>
  <si>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</si>
  <si>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</si>
  <si>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</si>
  <si>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</si>
  <si>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</si>
  <si>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</si>
  <si>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</si>
  <si>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</si>
  <si>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</si>
  <si>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</si>
  <si>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</si>
  <si>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</si>
  <si>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</si>
  <si>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</si>
  <si>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</si>
  <si>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</si>
  <si>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</si>
  <si>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</si>
  <si>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</si>
  <si>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</si>
  <si>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</si>
  <si>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</si>
  <si>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</si>
  <si>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</si>
  <si>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</si>
  <si>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</si>
  <si>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</si>
  <si>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</si>
  <si>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</si>
  <si>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</si>
  <si>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</si>
  <si>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</si>
  <si>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</si>
  <si>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</si>
  <si>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</si>
  <si>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</si>
  <si>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</si>
  <si>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</si>
  <si>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</si>
  <si>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</si>
  <si>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</si>
  <si>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</si>
  <si>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</si>
  <si>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</si>
  <si>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</si>
  <si>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</si>
  <si>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</si>
  <si>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</si>
  <si>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</si>
  <si>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</si>
  <si>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</si>
  <si>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</si>
  <si>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</si>
  <si>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</si>
  <si>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</si>
  <si>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</si>
  <si>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</si>
  <si>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</si>
  <si>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</si>
  <si>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</si>
  <si>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</si>
  <si>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</si>
  <si>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</si>
  <si>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</si>
  <si>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</si>
  <si>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</si>
  <si>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</si>
  <si>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</si>
  <si>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</si>
  <si>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</si>
  <si>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</si>
  <si>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</si>
  <si>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</si>
  <si>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</si>
  <si>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</si>
  <si>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</si>
  <si>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</si>
  <si>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</si>
  <si>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</si>
  <si>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</si>
  <si>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</si>
  <si>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</si>
  <si>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</si>
  <si>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</si>
  <si>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</si>
  <si>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</si>
  <si>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</si>
  <si>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</si>
  <si>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</si>
  <si>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</si>
  <si>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</si>
  <si>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</si>
  <si>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</si>
  <si>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</si>
  <si>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</si>
  <si>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</si>
  <si>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</si>
  <si>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</si>
  <si>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</si>
  <si>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</si>
  <si>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</si>
  <si>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</si>
  <si>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</si>
  <si>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</si>
  <si>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</si>
  <si>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</si>
  <si>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</si>
  <si>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</si>
  <si>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</si>
  <si>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</si>
  <si>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</si>
  <si>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</si>
  <si>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</si>
  <si>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</si>
  <si>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</si>
  <si>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</si>
  <si>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</si>
  <si>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</si>
  <si>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</si>
  <si>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</si>
  <si>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</si>
  <si>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</si>
  <si>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</si>
  <si>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</si>
  <si>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</si>
  <si>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</si>
  <si>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</si>
  <si>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</si>
  <si>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</si>
  <si>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</si>
  <si>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</si>
  <si>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</si>
  <si>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</si>
  <si>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</si>
  <si>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</si>
  <si>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</si>
  <si>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</si>
  <si>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</si>
  <si>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</si>
  <si>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</si>
  <si>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</si>
  <si>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</si>
  <si>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</si>
  <si>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</si>
  <si>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</si>
  <si>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</si>
  <si>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</si>
  <si>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</si>
  <si>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</si>
  <si>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</si>
  <si>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</si>
  <si>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</si>
  <si>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</si>
  <si>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</si>
  <si>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</si>
  <si>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</si>
  <si>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</si>
  <si>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</si>
  <si>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</si>
  <si>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</si>
  <si>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</si>
  <si>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</si>
  <si>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</si>
  <si>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</si>
  <si>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</si>
  <si>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</si>
  <si>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</si>
  <si>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</si>
  <si>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</si>
  <si>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</si>
  <si>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</si>
  <si>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</si>
  <si>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</si>
  <si>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</si>
  <si>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</si>
  <si>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</si>
  <si>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</si>
  <si>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</si>
  <si>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</si>
  <si>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</si>
  <si>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</si>
  <si>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</si>
  <si>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</si>
  <si>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</si>
  <si>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</si>
  <si>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</si>
  <si>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</si>
  <si>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</si>
  <si>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</si>
  <si>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</si>
  <si>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</si>
  <si>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</si>
  <si>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</si>
  <si>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</si>
  <si>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</si>
  <si>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</si>
  <si>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</si>
  <si>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</si>
  <si>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</si>
  <si>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</si>
  <si>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</si>
  <si>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</si>
  <si>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</si>
  <si>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</si>
  <si>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</si>
  <si>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</si>
  <si>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</si>
  <si>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</si>
  <si>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</si>
  <si>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</si>
  <si>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</si>
  <si>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</si>
  <si>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</si>
  <si>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</si>
  <si>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</si>
  <si>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</si>
  <si>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</si>
  <si>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</si>
  <si>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</si>
  <si>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</si>
  <si>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</si>
  <si>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</si>
  <si>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</si>
  <si>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</si>
  <si>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</si>
  <si>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</si>
  <si>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</si>
  <si>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</si>
  <si>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</si>
  <si>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</si>
  <si>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</si>
  <si>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</si>
  <si>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</si>
  <si>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</si>
  <si>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</si>
  <si>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</si>
  <si>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</si>
  <si>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</si>
  <si>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</si>
  <si>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</si>
  <si>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</si>
  <si>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</si>
  <si>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</si>
  <si>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</si>
  <si>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</si>
  <si>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</si>
  <si>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</si>
  <si>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</si>
  <si>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</si>
  <si>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</si>
  <si>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</si>
  <si>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</si>
  <si>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</si>
  <si>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</si>
  <si>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</si>
  <si>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</si>
  <si>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</si>
  <si>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</si>
  <si>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</si>
  <si>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</si>
  <si>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</si>
  <si>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</si>
  <si>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</si>
  <si>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</si>
  <si>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</si>
  <si>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</si>
  <si>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</si>
  <si>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</si>
  <si>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</si>
  <si>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</si>
  <si>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</si>
  <si>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</si>
  <si>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</si>
  <si>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</si>
  <si>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</si>
  <si>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</si>
  <si>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</si>
  <si>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</si>
  <si>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</si>
  <si>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</si>
  <si>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</si>
  <si>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</si>
  <si>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</si>
  <si>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</si>
  <si>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</si>
  <si>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</si>
  <si>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</si>
  <si>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</si>
  <si>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</si>
  <si>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</si>
  <si>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</si>
  <si>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</si>
  <si>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</si>
  <si>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</si>
  <si>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</si>
  <si>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</si>
  <si>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</si>
  <si>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</si>
  <si>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</si>
  <si>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</si>
  <si>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</si>
  <si>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</si>
  <si>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</si>
  <si>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</si>
  <si>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</si>
  <si>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</si>
  <si>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</si>
  <si>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</si>
  <si>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</si>
  <si>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</si>
  <si>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</si>
  <si>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</si>
  <si>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</si>
  <si>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</si>
  <si>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</si>
  <si>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</si>
  <si>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</si>
  <si>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</si>
  <si>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</si>
  <si>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</si>
  <si>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</si>
  <si>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</si>
  <si>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</si>
  <si>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</si>
  <si>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</si>
  <si>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</si>
  <si>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</si>
  <si>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</si>
  <si>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</si>
  <si>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</si>
  <si>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</si>
  <si>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</si>
  <si>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</si>
  <si>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</si>
  <si>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</si>
  <si>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</si>
  <si>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</si>
  <si>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</si>
  <si>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</si>
  <si>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</si>
  <si>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</si>
  <si>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</si>
  <si>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</si>
  <si>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</si>
  <si>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</si>
  <si>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</si>
  <si>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</si>
  <si>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</si>
  <si>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</si>
  <si>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</si>
  <si>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</si>
  <si>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</si>
  <si>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</si>
  <si>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</si>
  <si>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</si>
  <si>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</si>
  <si>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</si>
  <si>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</si>
  <si>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</si>
  <si>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</si>
  <si>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</si>
  <si>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</si>
  <si>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</si>
  <si>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</si>
  <si>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</si>
  <si>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</si>
  <si>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</si>
  <si>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</si>
  <si>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</si>
  <si>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</si>
  <si>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</si>
  <si>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</si>
  <si>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</si>
  <si>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</si>
  <si>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</si>
  <si>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</si>
  <si>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</si>
  <si>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</si>
  <si>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</si>
  <si>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</si>
  <si>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</si>
  <si>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</si>
  <si>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</si>
  <si>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</si>
  <si>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</si>
  <si>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</si>
  <si>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</si>
  <si>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</si>
  <si>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</si>
  <si>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</si>
  <si>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</si>
  <si>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</si>
  <si>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</si>
  <si>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</si>
  <si>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</si>
  <si>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</si>
  <si>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</si>
  <si>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</si>
  <si>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</si>
  <si>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</si>
  <si>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</si>
  <si>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</si>
  <si>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</si>
  <si>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</si>
  <si>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</si>
  <si>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</si>
  <si>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</si>
  <si>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</si>
  <si>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</si>
  <si>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</si>
  <si>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</si>
  <si>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</si>
  <si>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</si>
  <si>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</si>
  <si>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</si>
  <si>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</si>
  <si>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</si>
  <si>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</si>
  <si>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</si>
  <si>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</si>
  <si>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</si>
  <si>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</si>
  <si>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</si>
  <si>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</si>
  <si>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</si>
  <si>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</si>
  <si>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</si>
  <si>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</si>
  <si>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</si>
  <si>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</si>
  <si>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</si>
  <si>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</si>
  <si>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</si>
  <si>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</si>
  <si>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</si>
  <si>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</si>
  <si>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</si>
  <si>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</si>
  <si>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</si>
  <si>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</si>
  <si>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</si>
  <si>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</si>
  <si>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</si>
  <si>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</si>
  <si>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</si>
  <si>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</si>
  <si>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</si>
  <si>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</si>
  <si>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</si>
  <si>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</si>
  <si>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</si>
  <si>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</si>
  <si>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</si>
  <si>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</si>
  <si>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</si>
  <si>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</si>
  <si>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</si>
  <si>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</si>
  <si>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</si>
  <si>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</si>
  <si>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</si>
  <si>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</si>
  <si>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</si>
  <si>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</si>
  <si>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</si>
  <si>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</si>
  <si>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</si>
  <si>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</si>
  <si>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</si>
  <si>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</si>
  <si>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</si>
  <si>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</si>
  <si>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</si>
  <si>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</si>
  <si>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</si>
  <si>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</si>
  <si>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</si>
  <si>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</si>
  <si>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</si>
  <si>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</si>
  <si>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</si>
  <si>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</si>
  <si>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</si>
  <si>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</si>
  <si>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</si>
  <si>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</si>
  <si>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</si>
  <si>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</si>
  <si>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</si>
  <si>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</si>
  <si>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</si>
  <si>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</si>
  <si>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</si>
  <si>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</si>
  <si>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</si>
  <si>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</si>
  <si>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</si>
  <si>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</si>
  <si>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</si>
  <si>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</si>
  <si>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</si>
  <si>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</si>
  <si>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</si>
  <si>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</si>
  <si>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</si>
  <si>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</si>
  <si>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</si>
  <si>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</si>
  <si>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</si>
  <si>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</si>
  <si>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</si>
  <si>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</si>
  <si>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</si>
  <si>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</si>
  <si>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</si>
  <si>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</si>
  <si>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</si>
  <si>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</si>
  <si>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</si>
  <si>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</si>
  <si>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</si>
  <si>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</si>
  <si>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</si>
  <si>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</si>
  <si>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</si>
  <si>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</si>
  <si>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</si>
  <si>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</si>
  <si>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</si>
  <si>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</si>
  <si>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</si>
  <si>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</si>
  <si>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</si>
  <si>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</si>
  <si>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</si>
  <si>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</si>
  <si>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</si>
  <si>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</si>
  <si>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</si>
  <si>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</si>
  <si>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</si>
  <si>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</si>
  <si>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</si>
  <si>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</si>
  <si>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</si>
  <si>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</si>
  <si>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</si>
  <si>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</si>
  <si>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</si>
  <si>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</si>
  <si>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</si>
  <si>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</si>
  <si>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</si>
  <si>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</si>
  <si>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</si>
  <si>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</si>
  <si>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</si>
  <si>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</si>
  <si>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</si>
  <si>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</si>
  <si>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</si>
  <si>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</si>
  <si>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</si>
  <si>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</si>
  <si>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</si>
  <si>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</si>
  <si>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</si>
  <si>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</si>
  <si>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</si>
  <si>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</si>
  <si>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</si>
  <si>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</si>
  <si>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</si>
  <si>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</si>
  <si>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</si>
  <si>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</si>
  <si>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</si>
  <si>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</si>
  <si>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</si>
  <si>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</si>
  <si>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</si>
  <si>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</si>
  <si>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</si>
  <si>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</si>
  <si>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</si>
  <si>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</si>
  <si>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</si>
  <si>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</si>
  <si>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</si>
  <si>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</si>
  <si>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</si>
  <si>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</si>
  <si>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</si>
  <si>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</si>
  <si>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</si>
  <si>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</si>
  <si>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</si>
  <si>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</si>
  <si>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</si>
  <si>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</si>
  <si>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</si>
  <si>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</si>
  <si>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</si>
  <si>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</si>
  <si>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</si>
  <si>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</si>
  <si>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</si>
  <si>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</si>
  <si>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</si>
  <si>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</si>
  <si>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</si>
  <si>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</si>
  <si>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</si>
  <si>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</si>
  <si>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</si>
  <si>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</si>
  <si>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</si>
  <si>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</si>
  <si>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</si>
  <si>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</si>
  <si>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</si>
  <si>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</si>
  <si>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</si>
  <si>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</si>
  <si>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</si>
  <si>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</si>
  <si>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</si>
  <si>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</si>
  <si>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</si>
  <si>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</si>
  <si>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</si>
  <si>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</si>
  <si>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</si>
  <si>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</si>
  <si>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</si>
  <si>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</si>
  <si>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</si>
  <si>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</si>
  <si>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</si>
  <si>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</si>
  <si>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</si>
  <si>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</si>
  <si>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</si>
  <si>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</si>
  <si>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</si>
  <si>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</si>
  <si>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</si>
  <si>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</si>
  <si>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</si>
  <si>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</si>
  <si>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</si>
  <si>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</si>
  <si>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</si>
  <si>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</si>
  <si>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</si>
  <si>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</si>
  <si>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</si>
  <si>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</si>
  <si>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</si>
  <si>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</si>
  <si>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</si>
  <si>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</si>
  <si>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</si>
  <si>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</si>
  <si>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</si>
  <si>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</si>
  <si>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</si>
  <si>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</si>
  <si>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</si>
  <si>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</si>
  <si>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</si>
  <si>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</si>
  <si>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</si>
  <si>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</si>
  <si>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</si>
  <si>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</si>
  <si>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</si>
  <si>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</si>
  <si>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</si>
  <si>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</si>
  <si>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</si>
  <si>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</si>
  <si>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</si>
  <si>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</si>
  <si>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</si>
  <si>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</si>
  <si>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</si>
  <si>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</si>
  <si>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</si>
  <si>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</si>
  <si>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</si>
  <si>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</si>
  <si>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</si>
  <si>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</si>
  <si>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</si>
  <si>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</si>
  <si>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</si>
  <si>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</si>
  <si>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</si>
  <si>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</si>
  <si>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</si>
  <si>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</si>
  <si>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</si>
  <si>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</si>
  <si>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</si>
  <si>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</si>
  <si>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</si>
  <si>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</si>
  <si>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</si>
  <si>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</si>
  <si>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</si>
  <si>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</si>
  <si>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</si>
  <si>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</si>
  <si>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</si>
  <si>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</si>
  <si>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</si>
  <si>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</si>
  <si>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</si>
  <si>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</si>
  <si>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</si>
  <si>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</si>
  <si>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</si>
  <si>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</si>
  <si>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</si>
  <si>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</si>
  <si>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</si>
  <si>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</si>
  <si>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</si>
  <si>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</si>
  <si>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</si>
  <si>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</si>
  <si>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</si>
  <si>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</si>
  <si>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</si>
  <si>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</si>
  <si>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</si>
  <si>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</si>
  <si>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</si>
  <si>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</si>
  <si>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</si>
  <si>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</si>
  <si>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</si>
  <si>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</si>
  <si>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</si>
  <si>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</si>
  <si>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</si>
  <si>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</si>
  <si>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</si>
  <si>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</si>
  <si>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</si>
  <si>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</si>
  <si>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</si>
  <si>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</si>
  <si>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</si>
  <si>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</si>
  <si>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</si>
  <si>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</si>
  <si>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</si>
  <si>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</si>
  <si>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</si>
  <si>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</si>
  <si>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</si>
  <si>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</si>
  <si>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</si>
  <si>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</si>
  <si>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</si>
  <si>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</si>
  <si>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</si>
  <si>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</si>
  <si>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</si>
  <si>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</si>
  <si>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</si>
  <si>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</si>
  <si>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</si>
  <si>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</si>
  <si>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</si>
  <si>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</si>
  <si>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</si>
  <si>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</si>
  <si>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</si>
  <si>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</si>
  <si>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</si>
  <si>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</si>
  <si>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</si>
  <si>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</si>
  <si>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</si>
  <si>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</si>
  <si>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</si>
  <si>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</si>
  <si>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</si>
  <si>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</si>
  <si>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</si>
  <si>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</si>
  <si>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</si>
  <si>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</si>
  <si>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</si>
  <si>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</si>
  <si>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</si>
  <si>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</si>
  <si>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</si>
  <si>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</si>
  <si>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</si>
  <si>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</si>
  <si>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</si>
  <si>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</si>
  <si>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</si>
  <si>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</si>
  <si>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</si>
  <si>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</si>
  <si>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</si>
  <si>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</si>
  <si>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</si>
  <si>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</si>
  <si>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</si>
  <si>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</si>
  <si>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</si>
  <si>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</si>
  <si>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</si>
  <si>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</si>
  <si>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</si>
  <si>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</si>
  <si>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</si>
  <si>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</si>
  <si>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</si>
  <si>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</si>
  <si>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</si>
  <si>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</si>
  <si>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</si>
  <si>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</si>
  <si>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</si>
  <si>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</si>
  <si>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</si>
  <si>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</si>
  <si>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</si>
  <si>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</si>
  <si>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</si>
  <si>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</si>
  <si>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</si>
  <si>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</si>
  <si>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</si>
  <si>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</si>
  <si>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</si>
  <si>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</si>
  <si>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</si>
  <si>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</si>
  <si>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</si>
  <si>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</si>
  <si>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</si>
  <si>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</si>
  <si>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</si>
  <si>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</si>
  <si>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</si>
  <si>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</si>
  <si>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</si>
  <si>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</si>
  <si>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</si>
  <si>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</si>
  <si>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</si>
  <si>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</si>
  <si>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</si>
  <si>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</si>
  <si>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</si>
  <si>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</si>
  <si>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</si>
  <si>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</si>
  <si>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</si>
  <si>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</si>
  <si>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</si>
  <si>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</si>
  <si>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</si>
  <si>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</si>
  <si>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</si>
  <si>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</si>
  <si>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</si>
  <si>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</si>
  <si>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</si>
  <si>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</si>
  <si>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</si>
  <si>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</si>
  <si>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</si>
  <si>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</si>
  <si>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</si>
  <si>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</si>
  <si>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</si>
  <si>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</si>
  <si>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</si>
  <si>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</si>
  <si>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</si>
  <si>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</si>
  <si>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</si>
  <si>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</si>
  <si>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</si>
  <si>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</si>
  <si>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</si>
  <si>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</si>
  <si>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</si>
  <si>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</si>
  <si>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</si>
  <si>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</si>
  <si>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</si>
  <si>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</si>
  <si>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</si>
  <si>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</si>
  <si>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</si>
  <si>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</si>
  <si>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</si>
  <si>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</si>
  <si>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</si>
  <si>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</si>
  <si>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</si>
  <si>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</si>
  <si>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</si>
  <si>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</si>
  <si>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</si>
  <si>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</si>
  <si>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</si>
  <si>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</si>
  <si>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</si>
  <si>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</si>
  <si>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</si>
  <si>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</si>
  <si>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</si>
  <si>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</si>
  <si>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</si>
  <si>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</si>
  <si>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</si>
  <si>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</si>
  <si>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</si>
  <si>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</si>
  <si>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</si>
  <si>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</si>
  <si>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</si>
  <si>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</si>
  <si>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</si>
  <si>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</si>
  <si>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</si>
  <si>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</si>
  <si>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</si>
  <si>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</si>
  <si>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</si>
  <si>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</si>
  <si>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</si>
  <si>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</si>
  <si>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</si>
  <si>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</si>
  <si>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</si>
  <si>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</si>
  <si>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</si>
  <si>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</si>
  <si>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</si>
  <si>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</si>
  <si>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</si>
  <si>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</si>
  <si>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</si>
  <si>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</si>
  <si>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</si>
  <si>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</si>
  <si>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</si>
  <si>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</si>
  <si>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</si>
  <si>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</si>
  <si>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</si>
  <si>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</si>
  <si>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</si>
  <si>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</si>
  <si>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</si>
  <si>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</si>
  <si>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</si>
  <si>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</si>
  <si>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</si>
  <si>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</si>
  <si>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</si>
  <si>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</si>
  <si>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</si>
  <si>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</si>
  <si>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</si>
  <si>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</si>
  <si>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</si>
  <si>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</si>
  <si>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</si>
  <si>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</si>
  <si>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</si>
  <si>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</si>
  <si>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</si>
  <si>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</si>
  <si>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</si>
  <si>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</si>
  <si>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</si>
  <si>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</si>
  <si>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</si>
  <si>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</si>
  <si>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</si>
  <si>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</si>
  <si>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</si>
  <si>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</si>
  <si>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</si>
  <si>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</si>
  <si>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</si>
  <si>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</si>
  <si>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</si>
  <si>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</si>
  <si>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</si>
  <si>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</si>
  <si>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</si>
  <si>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</si>
  <si>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</si>
  <si>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</si>
  <si>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</si>
  <si>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</si>
  <si>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</si>
  <si>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</si>
  <si>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</si>
  <si>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</si>
  <si>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</si>
  <si>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</si>
  <si>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</si>
  <si>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</si>
  <si>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</si>
  <si>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</si>
  <si>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</si>
  <si>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</si>
  <si>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</si>
  <si>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</si>
  <si>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</si>
  <si>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</si>
  <si>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</si>
  <si>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</si>
  <si>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</si>
  <si>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</si>
  <si>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</si>
  <si>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</si>
  <si>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</si>
  <si>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</si>
  <si>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</si>
  <si>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</si>
  <si>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</si>
  <si>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</si>
  <si>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</si>
  <si>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</si>
  <si>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</si>
  <si>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</si>
  <si>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</si>
  <si>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</si>
  <si>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</si>
  <si>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</si>
  <si>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</si>
  <si>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</si>
  <si>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</si>
  <si>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</si>
  <si>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</si>
  <si>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</si>
  <si>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</si>
  <si>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</si>
  <si>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</si>
  <si>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</si>
  <si>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</si>
  <si>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</si>
  <si>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</si>
  <si>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</si>
  <si>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</si>
  <si>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</si>
  <si>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</si>
  <si>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</si>
  <si>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</si>
  <si>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</si>
  <si>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</si>
  <si>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</si>
  <si>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</si>
  <si>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</si>
  <si>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</si>
  <si>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</si>
  <si>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</si>
  <si>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</si>
  <si>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</si>
  <si>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</si>
  <si>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</si>
  <si>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</si>
  <si>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</si>
  <si>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</si>
  <si>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</si>
  <si>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</si>
  <si>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</si>
  <si>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</si>
  <si>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</si>
  <si>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</si>
  <si>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</si>
  <si>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</si>
  <si>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</si>
  <si>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</si>
  <si>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</si>
  <si>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</si>
  <si>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</si>
  <si>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</si>
  <si>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</si>
  <si>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</si>
  <si>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</si>
  <si>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</si>
  <si>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</si>
  <si>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</si>
  <si>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</si>
  <si>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</si>
  <si>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</si>
  <si>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</si>
  <si>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</si>
  <si>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</si>
  <si>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</si>
  <si>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</si>
  <si>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</si>
  <si>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</si>
  <si>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</si>
  <si>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</si>
  <si>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</si>
  <si>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</si>
  <si>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</si>
  <si>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</si>
  <si>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</si>
  <si>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</si>
  <si>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</si>
  <si>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</si>
  <si>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</si>
  <si>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</si>
  <si>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</si>
  <si>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</si>
  <si>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</si>
  <si>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</si>
  <si>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</si>
  <si>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</si>
  <si>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</si>
  <si>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</si>
  <si>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</si>
  <si>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</si>
  <si>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</si>
  <si>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</si>
  <si>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</si>
  <si>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</si>
  <si>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</si>
  <si>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</si>
  <si>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</si>
  <si>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</si>
  <si>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</si>
  <si>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</si>
  <si>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</si>
  <si>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</si>
  <si>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</si>
  <si>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</si>
  <si>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</si>
  <si>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</si>
  <si>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</si>
  <si>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</si>
  <si>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</si>
  <si>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</si>
  <si>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</si>
  <si>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</si>
  <si>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</si>
  <si>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</si>
  <si>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</si>
  <si>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</si>
  <si>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</si>
  <si>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</si>
  <si>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</si>
  <si>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</si>
  <si>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</si>
  <si>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</si>
  <si>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</si>
  <si>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</si>
  <si>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</si>
  <si>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</si>
  <si>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</si>
  <si>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</si>
  <si>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</si>
  <si>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</si>
  <si>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</si>
  <si>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</si>
  <si>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</si>
  <si>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</si>
  <si>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</si>
  <si>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</si>
  <si>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</si>
  <si>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</si>
  <si>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</si>
  <si>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</si>
  <si>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</si>
  <si>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</si>
  <si>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</si>
  <si>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</si>
  <si>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</si>
  <si>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</si>
  <si>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</si>
  <si>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</si>
  <si>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</si>
  <si>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</si>
  <si>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</si>
  <si>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</si>
  <si>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</si>
  <si>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</si>
  <si>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</si>
  <si>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</si>
  <si>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</si>
  <si>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</si>
  <si>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</si>
  <si>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</si>
  <si>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</si>
  <si>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</si>
  <si>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</si>
  <si>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</si>
  <si>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</si>
  <si>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</si>
  <si>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</si>
  <si>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</si>
  <si>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</si>
  <si>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</si>
  <si>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</si>
  <si>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</si>
  <si>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</si>
  <si>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</si>
  <si>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</si>
  <si>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</si>
  <si>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</si>
  <si>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</si>
  <si>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</si>
  <si>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</si>
  <si>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</si>
  <si>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</si>
  <si>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</si>
  <si>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</si>
  <si>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</si>
  <si>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</si>
  <si>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</si>
  <si>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</si>
  <si>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</si>
  <si>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</si>
  <si>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</si>
  <si>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</si>
  <si>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</si>
  <si>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</si>
  <si>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</si>
  <si>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</si>
  <si>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</si>
  <si>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</si>
  <si>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</si>
  <si>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</si>
  <si>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</si>
  <si>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</si>
  <si>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</si>
  <si>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</si>
  <si>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</si>
  <si>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</si>
  <si>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</si>
  <si>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</si>
  <si>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</si>
  <si>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</si>
  <si>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</si>
  <si>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</si>
  <si>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</si>
  <si>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</si>
  <si>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</si>
  <si>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</si>
  <si>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</si>
  <si>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</si>
  <si>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</si>
  <si>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</si>
  <si>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</si>
  <si>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</si>
  <si>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</si>
  <si>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</si>
  <si>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</si>
  <si>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</si>
  <si>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</si>
  <si>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</si>
  <si>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</si>
  <si>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</si>
  <si>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</si>
  <si>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</si>
  <si>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</si>
  <si>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</si>
  <si>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</si>
  <si>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</si>
  <si>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</si>
  <si>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</si>
  <si>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</si>
  <si>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</si>
  <si>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</si>
  <si>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</si>
  <si>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</si>
  <si>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</si>
  <si>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</si>
  <si>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</si>
  <si>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</si>
  <si>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</si>
  <si>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</si>
  <si>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</si>
  <si>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</si>
  <si>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</si>
  <si>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</si>
  <si>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</si>
  <si>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</si>
  <si>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</si>
  <si>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</si>
  <si>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</si>
  <si>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</si>
  <si>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</si>
  <si>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</si>
  <si>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</si>
  <si>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</si>
  <si>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</si>
  <si>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</si>
  <si>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</si>
  <si>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</si>
  <si>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</si>
  <si>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</si>
  <si>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</si>
  <si>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</si>
  <si>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</si>
  <si>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</si>
  <si>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</si>
  <si>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</si>
  <si>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</si>
  <si>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</si>
  <si>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</si>
  <si>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</si>
  <si>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</si>
  <si>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</si>
  <si>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</si>
  <si>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</si>
  <si>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</si>
  <si>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</si>
  <si>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</si>
  <si>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</si>
  <si>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</si>
  <si>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</si>
  <si>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</si>
  <si>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</si>
  <si>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</si>
  <si>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</si>
  <si>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</si>
  <si>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</si>
  <si>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</si>
  <si>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</si>
  <si>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</si>
  <si>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</si>
  <si>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</si>
  <si>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</si>
  <si>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</si>
  <si>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</si>
  <si>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</si>
  <si>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</si>
  <si>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</si>
  <si>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</si>
  <si>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</si>
  <si>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</si>
  <si>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</si>
  <si>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</si>
  <si>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</si>
  <si>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</si>
  <si>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</si>
  <si>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</si>
  <si>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</si>
  <si>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</si>
  <si>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</si>
  <si>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</si>
  <si>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</si>
  <si>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</si>
  <si>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</si>
  <si>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</si>
  <si>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</si>
  <si>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</si>
  <si>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</si>
  <si>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</si>
  <si>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</si>
  <si>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</si>
  <si>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</si>
  <si>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</si>
  <si>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</si>
  <si>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</si>
  <si>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</si>
  <si>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</si>
  <si>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</si>
  <si>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</si>
  <si>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</si>
  <si>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</si>
  <si>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</si>
  <si>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</si>
  <si>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</si>
  <si>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</si>
  <si>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</si>
  <si>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</si>
  <si>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</si>
  <si>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</si>
  <si>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</si>
  <si>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</si>
  <si>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</si>
  <si>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</si>
  <si>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</si>
  <si>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</si>
  <si>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</si>
  <si>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</si>
  <si>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</si>
  <si>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</si>
  <si>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</si>
  <si>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</si>
  <si>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</si>
  <si>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</si>
  <si>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</si>
  <si>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</si>
  <si>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</si>
  <si>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</si>
  <si>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</si>
  <si>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</si>
  <si>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</si>
  <si>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</si>
  <si>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</si>
  <si>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</si>
  <si>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</si>
  <si>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</si>
  <si>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</si>
  <si>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</si>
  <si>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</si>
  <si>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</si>
  <si>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</si>
  <si>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</si>
  <si>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</si>
  <si>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</si>
  <si>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</si>
  <si>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</si>
  <si>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</si>
  <si>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</si>
  <si>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</si>
  <si>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</si>
  <si>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</si>
  <si>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</si>
  <si>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</si>
  <si>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</si>
  <si>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</si>
  <si>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</si>
  <si>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</si>
  <si>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</si>
  <si>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</si>
  <si>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</si>
  <si>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</si>
  <si>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</si>
  <si>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</si>
  <si>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</si>
  <si>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</si>
  <si>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</si>
  <si>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</si>
  <si>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</si>
  <si>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</si>
  <si>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</si>
  <si>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</si>
  <si>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</si>
  <si>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</si>
  <si>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</si>
  <si>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</si>
  <si>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</si>
  <si>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</si>
  <si>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</si>
  <si>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</si>
  <si>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</si>
  <si>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</si>
  <si>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</si>
  <si>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</si>
  <si>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</si>
  <si>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</si>
  <si>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</si>
  <si>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</si>
  <si>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</si>
  <si>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</si>
  <si>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</si>
  <si>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</si>
  <si>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</si>
  <si>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</si>
  <si>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</si>
  <si>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</si>
  <si>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</si>
  <si>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</si>
  <si>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</si>
  <si>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</si>
  <si>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</si>
  <si>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</si>
  <si>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</si>
  <si>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</si>
  <si>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</si>
  <si>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</si>
  <si>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</si>
  <si>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</si>
  <si>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</si>
  <si>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</si>
  <si>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</si>
  <si>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</si>
  <si>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</si>
  <si>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</si>
  <si>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</si>
  <si>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</si>
  <si>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</si>
  <si>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</si>
  <si>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</si>
  <si>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</si>
  <si>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</si>
  <si>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</si>
  <si>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</si>
  <si>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</si>
  <si>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</si>
  <si>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</si>
  <si>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</si>
  <si>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</si>
  <si>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</si>
  <si>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</si>
  <si>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</si>
  <si>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</si>
  <si>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</si>
  <si>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</si>
  <si>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</si>
  <si>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</si>
  <si>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</si>
  <si>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</si>
  <si>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</si>
  <si>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</si>
  <si>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</si>
  <si>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</si>
  <si>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</si>
  <si>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</si>
  <si>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</si>
  <si>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</si>
  <si>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</si>
  <si>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</si>
  <si>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</si>
  <si>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</si>
  <si>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</si>
  <si>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</si>
  <si>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</si>
  <si>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</si>
  <si>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</si>
  <si>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</si>
  <si>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</si>
  <si>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</si>
  <si>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</si>
  <si>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</si>
  <si>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</si>
  <si>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</si>
  <si>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</si>
  <si>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</si>
  <si>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</si>
  <si>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</si>
  <si>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</si>
  <si>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</si>
  <si>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</si>
  <si>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</si>
  <si>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</si>
  <si>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</si>
  <si>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</si>
  <si>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</si>
  <si>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</si>
  <si>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</si>
  <si>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</si>
  <si>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</si>
  <si>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</si>
  <si>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</si>
  <si>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</si>
  <si>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</si>
  <si>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</si>
  <si>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</si>
  <si>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</si>
  <si>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</si>
  <si>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</si>
  <si>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</si>
  <si>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</si>
  <si>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</si>
  <si>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</si>
  <si>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</si>
  <si>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</si>
  <si>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</si>
  <si>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</si>
  <si>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</si>
  <si>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</si>
  <si>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</si>
  <si>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</si>
  <si>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</si>
  <si>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</si>
  <si>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</si>
  <si>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</si>
  <si>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</si>
  <si>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</si>
  <si>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</si>
  <si>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</si>
  <si>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</si>
  <si>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</si>
  <si>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</si>
  <si>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</si>
  <si>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</si>
  <si>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</si>
  <si>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</si>
  <si>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</si>
  <si>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</si>
  <si>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</si>
  <si>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</si>
  <si>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</si>
  <si>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</si>
  <si>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</si>
  <si>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</si>
  <si>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</si>
  <si>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</si>
  <si>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</si>
  <si>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</si>
  <si>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</si>
  <si>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</si>
  <si>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</si>
  <si>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</si>
  <si>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</si>
  <si>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</si>
  <si>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</si>
  <si>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</si>
  <si>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</si>
  <si>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</si>
  <si>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</si>
  <si>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</si>
  <si>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</si>
  <si>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</si>
  <si>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</si>
  <si>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</si>
  <si>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</si>
  <si>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</si>
  <si>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</si>
  <si>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</si>
  <si>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</si>
  <si>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</si>
  <si>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</si>
  <si>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</si>
  <si>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</si>
  <si>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</si>
  <si>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</si>
  <si>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</si>
  <si>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</si>
  <si>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</si>
  <si>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</si>
  <si>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</si>
  <si>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</si>
  <si>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</si>
  <si>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</si>
  <si>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</si>
  <si>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</si>
  <si>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</si>
  <si>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</si>
  <si>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</si>
  <si>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</si>
  <si>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</si>
  <si>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</si>
  <si>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</si>
  <si>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</si>
  <si>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</si>
  <si>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</si>
  <si>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</si>
  <si>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</si>
  <si>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</si>
  <si>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</si>
  <si>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</si>
  <si>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</si>
  <si>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</si>
  <si>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</si>
  <si>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</si>
  <si>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</si>
  <si>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</si>
  <si>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</si>
  <si>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</si>
  <si>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</si>
  <si>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</si>
  <si>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</si>
  <si>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</si>
  <si>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</si>
  <si>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</si>
  <si>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</si>
  <si>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</si>
  <si>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</si>
  <si>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</si>
  <si>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</si>
  <si>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</si>
  <si>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</si>
  <si>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</si>
  <si>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</si>
  <si>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</si>
  <si>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</si>
  <si>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</si>
  <si>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</si>
  <si>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</si>
  <si>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</si>
  <si>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</si>
  <si>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</si>
  <si>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</si>
  <si>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</si>
  <si>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</si>
  <si>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</si>
  <si>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</si>
  <si>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</si>
  <si>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</si>
  <si>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</si>
  <si>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</si>
  <si>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</si>
  <si>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</si>
  <si>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</si>
  <si>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</si>
  <si>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</si>
  <si>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</si>
  <si>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</si>
  <si>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</si>
  <si>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</si>
  <si>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</si>
  <si>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</si>
  <si>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</si>
  <si>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</si>
  <si>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</si>
  <si>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</si>
  <si>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</si>
  <si>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</si>
  <si>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</si>
  <si>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</si>
  <si>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</si>
  <si>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</si>
  <si>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</si>
  <si>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</si>
  <si>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</si>
  <si>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</si>
  <si>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</si>
  <si>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</si>
  <si>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</si>
  <si>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</si>
  <si>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</si>
  <si>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</si>
  <si>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</si>
  <si>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</si>
  <si>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</si>
  <si>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</si>
  <si>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</si>
  <si>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</si>
  <si>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</si>
  <si>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</si>
  <si>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</si>
  <si>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</si>
  <si>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</si>
  <si>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</si>
  <si>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</si>
  <si>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</si>
  <si>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</si>
  <si>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</si>
  <si>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</si>
  <si>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</si>
  <si>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</si>
  <si>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</si>
  <si>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</si>
  <si>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</si>
  <si>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</si>
  <si>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</si>
  <si>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</si>
  <si>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</si>
  <si>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</si>
  <si>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</si>
  <si>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</si>
  <si>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</si>
  <si>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</si>
  <si>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</si>
  <si>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</si>
  <si>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</si>
  <si>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</si>
  <si>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</si>
  <si>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</si>
  <si>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</si>
  <si>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</si>
  <si>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</si>
  <si>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</si>
  <si>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</si>
  <si>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</si>
  <si>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</si>
  <si>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</si>
  <si>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</si>
  <si>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</si>
  <si>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</si>
  <si>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</si>
  <si>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</si>
  <si>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</si>
  <si>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</si>
  <si>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</si>
  <si>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</si>
  <si>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</si>
  <si>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</si>
  <si>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</si>
  <si>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</si>
  <si>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</si>
  <si>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</si>
  <si>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</si>
  <si>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</si>
  <si>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</si>
  <si>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</si>
  <si>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</si>
  <si>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</si>
  <si>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</si>
  <si>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</si>
  <si>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</si>
  <si>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</si>
  <si>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</si>
  <si>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</si>
  <si>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</si>
  <si>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</si>
  <si>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</si>
  <si>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</si>
  <si>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</si>
  <si>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</si>
  <si>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</si>
  <si>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</si>
  <si>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</si>
  <si>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</si>
  <si>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</si>
  <si>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</si>
  <si>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</si>
  <si>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</si>
  <si>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</si>
  <si>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</si>
  <si>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</si>
  <si>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</si>
  <si>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</si>
  <si>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</si>
  <si>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</si>
  <si>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</si>
  <si>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</si>
  <si>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</si>
  <si>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</si>
  <si>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</si>
  <si>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</si>
  <si>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</si>
  <si>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</si>
  <si>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</si>
  <si>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</si>
  <si>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</si>
  <si>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</si>
  <si>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</si>
  <si>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</si>
  <si>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</si>
  <si>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</si>
  <si>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</si>
  <si>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</si>
  <si>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</si>
  <si>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</si>
  <si>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</si>
  <si>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</si>
  <si>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</si>
  <si>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</si>
  <si>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</si>
  <si>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</si>
  <si>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</si>
  <si>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</si>
  <si>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</si>
  <si>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</si>
  <si>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</si>
  <si>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</si>
  <si>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</si>
  <si>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</si>
  <si>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</si>
  <si>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</si>
  <si>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</si>
  <si>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</si>
  <si>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</si>
  <si>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</si>
  <si>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</si>
  <si>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</si>
  <si>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</si>
  <si>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</si>
  <si>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</si>
  <si>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</si>
  <si>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</si>
  <si>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</si>
  <si>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</si>
  <si>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</si>
  <si>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</si>
  <si>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</si>
  <si>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</si>
  <si>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</si>
  <si>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</si>
  <si>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</si>
  <si>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</si>
  <si>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</si>
  <si>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</si>
  <si>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</si>
  <si>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</si>
  <si>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</si>
  <si>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</si>
  <si>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</si>
  <si>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</si>
  <si>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</si>
  <si>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</si>
  <si>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</si>
  <si>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</si>
  <si>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</si>
  <si>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</si>
  <si>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</si>
  <si>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</si>
  <si>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</si>
  <si>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</si>
  <si>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</si>
  <si>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</si>
  <si>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</si>
  <si>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</si>
  <si>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</si>
  <si>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</si>
  <si>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</si>
  <si>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</si>
  <si>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</si>
  <si>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</si>
  <si>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</si>
  <si>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</si>
  <si>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</si>
  <si>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</si>
  <si>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</si>
  <si>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</si>
  <si>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</si>
  <si>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</si>
  <si>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</si>
  <si>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</si>
  <si>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</si>
  <si>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</si>
  <si>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</si>
  <si>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</si>
  <si>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</si>
  <si>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</si>
  <si>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</si>
  <si>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</si>
  <si>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</si>
  <si>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</si>
  <si>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</si>
  <si>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</si>
  <si>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</si>
  <si>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</si>
  <si>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</si>
  <si>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</si>
  <si>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</si>
  <si>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</si>
  <si>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</si>
  <si>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</si>
  <si>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</si>
  <si>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</si>
  <si>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</si>
  <si>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</si>
  <si>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</si>
  <si>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</si>
  <si>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</si>
  <si>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</si>
  <si>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</si>
  <si>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</si>
  <si>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</si>
  <si>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</si>
  <si>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</si>
  <si>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</si>
  <si>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</si>
  <si>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</si>
  <si>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</si>
  <si>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</si>
  <si>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</si>
  <si>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</si>
  <si>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</si>
  <si>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</si>
  <si>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</si>
  <si>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</si>
  <si>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</si>
  <si>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</si>
  <si>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</si>
  <si>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</si>
  <si>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</si>
  <si>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</si>
  <si>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</si>
  <si>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</si>
  <si>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</si>
  <si>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</si>
  <si>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</si>
  <si>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</si>
  <si>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</si>
  <si>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</si>
  <si>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</si>
  <si>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</si>
  <si>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</si>
  <si>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</si>
  <si>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</si>
  <si>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</si>
  <si>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</si>
  <si>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</si>
  <si>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</si>
  <si>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</si>
  <si>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</si>
  <si>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</si>
  <si>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</si>
  <si>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</si>
  <si>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</si>
  <si>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</si>
  <si>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</si>
  <si>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</si>
  <si>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</si>
  <si>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</si>
  <si>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</si>
  <si>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</si>
  <si>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</si>
  <si>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</si>
  <si>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</si>
  <si>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</si>
  <si>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</si>
  <si>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</si>
  <si>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</si>
  <si>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</si>
  <si>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</si>
  <si>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</si>
  <si>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</si>
  <si>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</si>
  <si>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</si>
  <si>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</si>
  <si>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</si>
  <si>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</si>
  <si>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</si>
  <si>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</si>
  <si>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</si>
  <si>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</si>
  <si>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</si>
  <si>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</si>
  <si>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</si>
  <si>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</si>
  <si>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</si>
  <si>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</si>
  <si>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</si>
  <si>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</si>
  <si>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</si>
  <si>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</si>
  <si>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</si>
  <si>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</si>
  <si>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</si>
  <si>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</si>
  <si>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</si>
  <si>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</si>
  <si>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</si>
  <si>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</si>
  <si>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</si>
  <si>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</si>
  <si>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</si>
  <si>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</si>
  <si>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</si>
  <si>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</si>
  <si>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</si>
  <si>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</si>
  <si>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</si>
  <si>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</si>
  <si>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</si>
  <si>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</si>
  <si>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</si>
  <si>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</si>
  <si>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</si>
  <si>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</si>
  <si>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</si>
  <si>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</si>
  <si>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</si>
  <si>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</si>
  <si>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</si>
  <si>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</si>
  <si>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</si>
  <si>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</si>
  <si>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</si>
  <si>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</si>
  <si>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</si>
  <si>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</si>
  <si>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</si>
  <si>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</si>
  <si>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</si>
  <si>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</si>
  <si>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</si>
  <si>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</si>
  <si>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</si>
  <si>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</si>
  <si>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</si>
  <si>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</si>
  <si>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</si>
  <si>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</si>
  <si>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</si>
  <si>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</si>
  <si>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</si>
  <si>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</si>
  <si>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</si>
  <si>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</si>
  <si>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</si>
  <si>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</si>
  <si>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</si>
  <si>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</si>
  <si>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</si>
  <si>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</si>
  <si>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</si>
  <si>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</si>
  <si>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</si>
  <si>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</si>
  <si>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</si>
  <si>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</si>
  <si>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</si>
  <si>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</si>
  <si>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</si>
  <si>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</si>
  <si>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</si>
  <si>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</si>
  <si>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</si>
  <si>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</si>
  <si>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</si>
  <si>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</si>
  <si>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</si>
  <si>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</si>
  <si>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</si>
  <si>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</si>
  <si>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</si>
  <si>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</si>
  <si>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</si>
  <si>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</si>
  <si>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</si>
  <si>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</si>
  <si>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</si>
  <si>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</si>
  <si>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</si>
  <si>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</si>
  <si>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</si>
  <si>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</si>
  <si>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</si>
  <si>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</si>
  <si>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</si>
  <si>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</si>
  <si>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</si>
  <si>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</si>
  <si>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</si>
  <si>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</si>
  <si>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</si>
  <si>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</si>
  <si>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</si>
  <si>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</si>
  <si>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</si>
  <si>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</si>
  <si>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</si>
  <si>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</si>
  <si>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</si>
  <si>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</si>
  <si>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</si>
  <si>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</si>
  <si>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</si>
  <si>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</si>
  <si>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</si>
  <si>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</si>
  <si>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</si>
  <si>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</si>
  <si>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</si>
  <si>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</si>
  <si>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</si>
  <si>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</si>
  <si>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</si>
  <si>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</si>
  <si>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</si>
  <si>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</si>
  <si>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</si>
  <si>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</si>
  <si>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</si>
  <si>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</si>
  <si>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</si>
  <si>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</si>
  <si>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</si>
  <si>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</si>
  <si>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</si>
  <si>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</si>
  <si>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</si>
  <si>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</si>
  <si>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</si>
  <si>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</si>
  <si>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</si>
  <si>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</si>
  <si>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</si>
  <si>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</si>
  <si>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</si>
  <si>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</si>
  <si>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</si>
  <si>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</si>
  <si>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</si>
  <si>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</si>
  <si>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</si>
  <si>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</si>
  <si>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</si>
  <si>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</si>
  <si>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</si>
  <si>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</si>
  <si>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</si>
  <si>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</si>
  <si>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</si>
  <si>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</si>
  <si>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</si>
  <si>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</si>
  <si>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</si>
  <si>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</si>
  <si>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</si>
  <si>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</si>
  <si>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</si>
  <si>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</si>
  <si>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</si>
  <si>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</si>
  <si>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</si>
  <si>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</si>
  <si>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</si>
  <si>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</si>
  <si>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</si>
  <si>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</si>
  <si>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</si>
  <si>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</si>
  <si>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</si>
  <si>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</si>
  <si>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</si>
  <si>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</si>
  <si>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</si>
  <si>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</si>
  <si>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</si>
  <si>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</si>
  <si>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</si>
  <si>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</si>
  <si>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</si>
  <si>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</si>
  <si>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</si>
  <si>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</si>
  <si>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</si>
  <si>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</si>
  <si>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</si>
  <si>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</si>
  <si>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</si>
  <si>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</si>
  <si>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</si>
  <si>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</si>
  <si>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</si>
  <si>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</si>
  <si>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</si>
  <si>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</si>
  <si>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</si>
  <si>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</si>
  <si>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</si>
  <si>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</si>
  <si>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</si>
  <si>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</si>
  <si>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</si>
  <si>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</si>
  <si>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</si>
  <si>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</si>
  <si>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</si>
  <si>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</si>
  <si>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</si>
  <si>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</si>
  <si>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</si>
  <si>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</si>
  <si>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</si>
  <si>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</si>
  <si>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</si>
  <si>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</si>
  <si>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</si>
  <si>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</si>
  <si>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</si>
  <si>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</si>
  <si>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</si>
  <si>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</si>
  <si>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</si>
  <si>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</si>
  <si>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</si>
  <si>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</si>
  <si>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</si>
  <si>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</si>
  <si>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</si>
  <si>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</si>
  <si>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</si>
  <si>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</si>
  <si>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</si>
  <si>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</si>
  <si>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</si>
  <si>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</si>
  <si>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</si>
  <si>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</si>
  <si>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</si>
  <si>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</si>
  <si>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</si>
  <si>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</si>
  <si>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</si>
  <si>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</si>
  <si>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</si>
  <si>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</si>
  <si>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</si>
  <si>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</si>
  <si>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</si>
  <si>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</si>
  <si>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</si>
  <si>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</si>
  <si>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</si>
  <si>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</si>
  <si>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</si>
  <si>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</si>
  <si>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</si>
  <si>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</si>
  <si>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</si>
  <si>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</si>
  <si>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</si>
  <si>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</si>
  <si>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</si>
  <si>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</si>
  <si>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</si>
  <si>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</si>
  <si>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</si>
  <si>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</si>
  <si>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</si>
  <si>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</si>
  <si>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</si>
  <si>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</si>
  <si>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</si>
  <si>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</si>
  <si>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</si>
  <si>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</si>
  <si>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</si>
  <si>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</si>
  <si>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</si>
  <si>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</si>
  <si>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</si>
  <si>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</si>
  <si>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</si>
  <si>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</si>
  <si>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</si>
  <si>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</si>
  <si>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</si>
  <si>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</si>
  <si>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</si>
  <si>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</si>
  <si>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</si>
  <si>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</si>
  <si>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</si>
  <si>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</si>
  <si>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</si>
  <si>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</si>
  <si>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</si>
  <si>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</si>
  <si>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</si>
  <si>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</si>
  <si>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</si>
  <si>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</si>
  <si>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</si>
  <si>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</si>
  <si>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</si>
  <si>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</si>
  <si>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</si>
  <si>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</si>
  <si>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</si>
  <si>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</si>
  <si>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</si>
  <si>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</si>
  <si>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</si>
  <si>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</si>
  <si>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</si>
  <si>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</si>
  <si>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</si>
  <si>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</si>
  <si>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</si>
  <si>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</si>
  <si>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</si>
  <si>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</si>
  <si>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</si>
  <si>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</si>
  <si>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</si>
  <si>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</si>
  <si>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</si>
  <si>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</si>
  <si>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</si>
  <si>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</si>
  <si>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</si>
  <si>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</si>
  <si>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</si>
  <si>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</si>
  <si>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</si>
  <si>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</si>
  <si>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</si>
  <si>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</si>
  <si>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</si>
  <si>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</si>
  <si>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</si>
  <si>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</si>
  <si>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</si>
  <si>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</si>
  <si>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</si>
  <si>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</si>
  <si>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</si>
  <si>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</si>
  <si>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</si>
  <si>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</si>
  <si>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</si>
  <si>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</si>
  <si>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</si>
  <si>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</si>
  <si>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</si>
  <si>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</si>
  <si>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</si>
  <si>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</si>
  <si>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</si>
  <si>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</si>
  <si>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</si>
  <si>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</si>
  <si>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</si>
  <si>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</si>
  <si>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</si>
  <si>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</si>
  <si>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</si>
  <si>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</si>
  <si>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</si>
  <si>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</si>
  <si>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</si>
  <si>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</si>
  <si>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</si>
  <si>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</si>
  <si>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</si>
  <si>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</si>
  <si>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</si>
  <si>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</si>
  <si>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</si>
  <si>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</si>
  <si>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</si>
  <si>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</si>
  <si>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</si>
  <si>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</si>
  <si>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</si>
  <si>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</si>
  <si>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</si>
  <si>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</si>
  <si>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</si>
  <si>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</si>
  <si>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</si>
  <si>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</si>
  <si>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</si>
  <si>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</si>
  <si>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</si>
  <si>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</si>
  <si>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</si>
  <si>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</si>
  <si>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</si>
  <si>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</si>
  <si>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</si>
  <si>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</si>
  <si>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</si>
  <si>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</si>
  <si>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</si>
  <si>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</si>
  <si>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</si>
  <si>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</si>
  <si>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</si>
  <si>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</si>
  <si>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</si>
  <si>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</si>
  <si>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</si>
  <si>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</si>
  <si>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</si>
  <si>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</si>
  <si>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</si>
  <si>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</si>
  <si>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</si>
  <si>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</si>
  <si>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</si>
  <si>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</si>
  <si>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</si>
  <si>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</si>
  <si>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</si>
  <si>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</si>
  <si>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</si>
  <si>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</si>
  <si>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</si>
  <si>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</si>
  <si>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</si>
  <si>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</si>
  <si>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</si>
  <si>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</si>
  <si>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</si>
  <si>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</si>
  <si>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</si>
  <si>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</si>
  <si>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</si>
  <si>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</si>
  <si>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</si>
  <si>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</si>
  <si>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</si>
  <si>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</si>
  <si>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</si>
  <si>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</si>
  <si>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</si>
  <si>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</si>
  <si>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</si>
  <si>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</si>
  <si>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</si>
  <si>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</si>
  <si>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</si>
  <si>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</si>
  <si>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</si>
  <si>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</si>
  <si>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</si>
  <si>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</si>
  <si>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</si>
  <si>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</si>
  <si>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</si>
  <si>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</si>
  <si>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</si>
  <si>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</si>
  <si>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</si>
  <si>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</si>
  <si>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</si>
  <si>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</si>
  <si>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</si>
  <si>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</si>
  <si>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</si>
  <si>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</si>
  <si>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</si>
  <si>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</si>
  <si>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</si>
  <si>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</si>
  <si>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</si>
  <si>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</si>
  <si>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</si>
  <si>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</si>
  <si>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</si>
  <si>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</si>
  <si>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</si>
  <si>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</si>
  <si>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</si>
  <si>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</si>
  <si>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</si>
  <si>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</si>
  <si>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</si>
  <si>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</si>
  <si>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</si>
  <si>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</si>
  <si>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</si>
  <si>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</si>
  <si>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</si>
  <si>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</si>
  <si>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</si>
  <si>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</si>
  <si>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</si>
  <si>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</si>
  <si>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</si>
  <si>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</si>
  <si>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</si>
  <si>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</si>
  <si>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</si>
  <si>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</si>
  <si>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</si>
  <si>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</si>
  <si>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</si>
  <si>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</si>
  <si>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</si>
  <si>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</si>
  <si>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</si>
  <si>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</si>
  <si>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</si>
  <si>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</si>
  <si>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</si>
  <si>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</si>
  <si>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</si>
  <si>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</si>
  <si>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</si>
  <si>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</si>
  <si>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</si>
  <si>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</si>
  <si>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</si>
  <si>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</si>
  <si>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</si>
  <si>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</si>
  <si>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</si>
  <si>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</si>
  <si>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</si>
  <si>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</si>
  <si>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</si>
  <si>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</si>
  <si>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</si>
  <si>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</si>
  <si>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</si>
  <si>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</si>
  <si>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</si>
  <si>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</si>
  <si>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</si>
  <si>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</si>
  <si>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</si>
  <si>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</si>
  <si>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</si>
  <si>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</si>
  <si>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</si>
  <si>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</si>
  <si>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</si>
  <si>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</si>
  <si>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</si>
  <si>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</si>
  <si>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</si>
  <si>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</si>
  <si>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</si>
  <si>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</si>
  <si>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</si>
  <si>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</si>
  <si>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</si>
  <si>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</si>
  <si>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</si>
  <si>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</si>
  <si>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</si>
  <si>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</si>
  <si>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</si>
  <si>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</si>
  <si>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</si>
  <si>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</si>
  <si>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</si>
  <si>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</si>
  <si>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</si>
  <si>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</si>
  <si>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</si>
  <si>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</si>
  <si>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</si>
  <si>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</si>
  <si>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</si>
  <si>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</si>
  <si>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</si>
  <si>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</si>
  <si>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</si>
  <si>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</si>
  <si>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</si>
  <si>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</si>
  <si>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</si>
  <si>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</si>
  <si>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</si>
  <si>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</si>
  <si>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</si>
  <si>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</si>
  <si>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</si>
  <si>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</si>
  <si>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</si>
  <si>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</si>
  <si>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</si>
  <si>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</si>
  <si>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</si>
  <si>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</si>
  <si>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</si>
  <si>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</si>
  <si>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</si>
  <si>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</si>
  <si>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</si>
  <si>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</si>
  <si>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</si>
  <si>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</si>
  <si>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</si>
  <si>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</si>
  <si>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</si>
  <si>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</si>
  <si>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</si>
  <si>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</si>
  <si>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</si>
  <si>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</si>
  <si>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</si>
  <si>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</si>
  <si>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</si>
  <si>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</si>
  <si>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</si>
  <si>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</si>
  <si>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</si>
  <si>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</si>
  <si>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</si>
  <si>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</si>
  <si>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</si>
  <si>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</si>
  <si>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</si>
  <si>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</si>
  <si>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</si>
  <si>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</si>
  <si>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</si>
  <si>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</si>
  <si>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</si>
  <si>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</si>
  <si>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</si>
  <si>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</si>
  <si>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</si>
  <si>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</si>
  <si>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</si>
  <si>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</si>
  <si>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</si>
  <si>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</si>
  <si>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</si>
  <si>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</si>
  <si>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</si>
  <si>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</si>
  <si>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</si>
  <si>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</si>
  <si>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</si>
  <si>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</si>
  <si>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</si>
  <si>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</si>
  <si>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</si>
  <si>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</si>
  <si>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</si>
  <si>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</si>
  <si>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</si>
  <si>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</si>
  <si>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</si>
  <si>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</si>
  <si>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</si>
  <si>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</si>
  <si>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</si>
  <si>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</si>
  <si>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</si>
  <si>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</si>
  <si>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</si>
  <si>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</si>
  <si>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</si>
  <si>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</si>
  <si>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</si>
  <si>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</si>
  <si>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</si>
  <si>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</si>
  <si>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</si>
  <si>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</si>
  <si>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</si>
  <si>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</si>
  <si>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</si>
  <si>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</si>
  <si>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</si>
  <si>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</si>
  <si>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</si>
  <si>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</si>
  <si>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</si>
  <si>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</si>
  <si>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</si>
  <si>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</si>
  <si>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</si>
  <si>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</si>
  <si>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</si>
  <si>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</si>
  <si>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</si>
  <si>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</si>
  <si>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</si>
  <si>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</si>
  <si>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</si>
  <si>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</si>
  <si>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</si>
  <si>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</si>
  <si>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</si>
  <si>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</si>
  <si>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</si>
  <si>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</si>
  <si>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</si>
  <si>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</si>
  <si>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</si>
  <si>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</si>
  <si>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</si>
  <si>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</si>
  <si>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</si>
  <si>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</si>
  <si>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</si>
  <si>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</si>
  <si>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</si>
  <si>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</si>
  <si>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</si>
  <si>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</si>
  <si>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</si>
  <si>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</si>
  <si>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</si>
  <si>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</si>
  <si>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</si>
  <si>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</si>
  <si>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</si>
  <si>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</si>
  <si>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</si>
  <si>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</si>
  <si>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</si>
  <si>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</si>
  <si>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</si>
  <si>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</si>
  <si>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</si>
  <si>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</si>
  <si>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</si>
  <si>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</si>
  <si>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</si>
  <si>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</si>
  <si>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</si>
  <si>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</si>
  <si>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</si>
  <si>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</si>
  <si>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</si>
  <si>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</si>
  <si>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</si>
  <si>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</si>
  <si>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</si>
  <si>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</si>
  <si>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</si>
  <si>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</si>
  <si>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</si>
  <si>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</si>
  <si>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</si>
  <si>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</si>
  <si>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</si>
  <si>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</si>
  <si>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</si>
  <si>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</si>
  <si>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</si>
  <si>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</si>
  <si>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</si>
  <si>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</si>
  <si>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</si>
  <si>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</si>
  <si>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</si>
  <si>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</si>
  <si>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</si>
  <si>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</si>
  <si>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</si>
  <si>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</si>
  <si>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</si>
  <si>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</si>
  <si>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</si>
  <si>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</si>
  <si>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</si>
  <si>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</si>
  <si>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</si>
  <si>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</si>
  <si>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</si>
  <si>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</si>
  <si>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</si>
  <si>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</si>
  <si>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</si>
  <si>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</si>
  <si>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</si>
  <si>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</si>
  <si>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</si>
  <si>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</si>
  <si>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</si>
  <si>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</si>
  <si>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</si>
  <si>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</si>
  <si>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</si>
  <si>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</si>
  <si>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</si>
  <si>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</si>
  <si>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</si>
  <si>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</si>
  <si>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</si>
  <si>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</si>
  <si>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</si>
  <si>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</si>
  <si>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</si>
  <si>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</si>
  <si>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</si>
  <si>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</si>
  <si>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</si>
  <si>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</si>
  <si>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</si>
  <si>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</si>
  <si>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</si>
  <si>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</si>
  <si>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</si>
  <si>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</si>
  <si>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</si>
  <si>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</si>
  <si>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</si>
  <si>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</si>
  <si>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</si>
  <si>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</si>
  <si>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</si>
  <si>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</si>
  <si>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</si>
  <si>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</si>
  <si>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</si>
  <si>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</si>
  <si>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</si>
  <si>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</si>
  <si>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</si>
  <si>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</si>
  <si>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</si>
  <si>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</si>
  <si>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</si>
  <si>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</si>
  <si>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</si>
  <si>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</si>
  <si>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</si>
  <si>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</si>
  <si>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</si>
  <si>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</si>
  <si>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</si>
  <si>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</si>
  <si>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</si>
  <si>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</si>
  <si>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</si>
  <si>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</si>
  <si>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</si>
  <si>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</si>
  <si>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</si>
  <si>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</si>
  <si>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</si>
  <si>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</si>
  <si>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</si>
  <si>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</si>
  <si>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</si>
  <si>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</si>
  <si>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</si>
  <si>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</si>
  <si>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</si>
  <si>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</si>
  <si>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</si>
  <si>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</si>
  <si>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</si>
  <si>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</si>
  <si>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</si>
  <si>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</si>
  <si>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</si>
  <si>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</si>
  <si>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</si>
  <si>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</si>
  <si>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</si>
  <si>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</si>
  <si>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</si>
  <si>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</si>
  <si>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</si>
  <si>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</si>
  <si>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</si>
  <si>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</si>
  <si>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</si>
  <si>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</si>
  <si>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</si>
  <si>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</si>
  <si>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</si>
  <si>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</si>
  <si>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</si>
  <si>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</si>
  <si>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</si>
  <si>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</si>
  <si>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</si>
  <si>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</si>
  <si>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</si>
  <si>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</si>
  <si>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</si>
  <si>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</si>
  <si>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</si>
  <si>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</si>
  <si>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</si>
  <si>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</si>
  <si>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</si>
  <si>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</si>
  <si>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</si>
  <si>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</si>
  <si>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</si>
  <si>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</si>
  <si>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</si>
  <si>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</si>
  <si>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</si>
  <si>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</si>
  <si>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</si>
  <si>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</si>
  <si>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</si>
  <si>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</si>
  <si>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</si>
  <si>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</si>
  <si>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</si>
  <si>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</si>
  <si>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</si>
  <si>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</si>
  <si>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</si>
  <si>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</si>
  <si>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</si>
  <si>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</si>
  <si>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</si>
  <si>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</si>
  <si>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</si>
  <si>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</si>
  <si>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</si>
  <si>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</si>
  <si>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</si>
  <si>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</si>
  <si>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</si>
  <si>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</si>
  <si>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</si>
  <si>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</si>
  <si>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</si>
  <si>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</si>
  <si>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</si>
  <si>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</si>
  <si>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</si>
  <si>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</si>
  <si>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</si>
  <si>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</si>
  <si>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</si>
  <si>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</si>
  <si>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</si>
  <si>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</si>
  <si>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</si>
  <si>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</si>
  <si>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</si>
  <si>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</si>
  <si>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</si>
  <si>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</si>
  <si>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</si>
  <si>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</si>
  <si>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</si>
  <si>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</si>
  <si>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</si>
  <si>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</si>
  <si>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</si>
  <si>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</si>
  <si>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</si>
  <si>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</si>
  <si>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</si>
  <si>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</si>
  <si>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</si>
  <si>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</si>
  <si>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</si>
  <si>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</si>
  <si>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</si>
  <si>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</si>
  <si>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</si>
  <si>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</si>
  <si>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</si>
  <si>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</si>
  <si>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</si>
  <si>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</si>
  <si>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</si>
  <si>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</si>
  <si>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</si>
  <si>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</si>
  <si>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</si>
  <si>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</si>
  <si>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</si>
  <si>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</si>
  <si>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</si>
  <si>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</si>
  <si>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</si>
  <si>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</si>
  <si>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</si>
  <si>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</si>
  <si>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</si>
  <si>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</si>
  <si>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</si>
  <si>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</si>
  <si>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</si>
  <si>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</si>
  <si>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</si>
  <si>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</si>
  <si>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</si>
  <si>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</si>
  <si>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</si>
  <si>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</si>
  <si>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</si>
  <si>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</si>
  <si>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</si>
  <si>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</si>
  <si>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</si>
  <si>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</si>
  <si>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</si>
  <si>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</si>
  <si>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</si>
  <si>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</si>
  <si>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</si>
  <si>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</si>
  <si>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</si>
  <si>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</si>
  <si>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</si>
  <si>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</si>
  <si>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</si>
  <si>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</si>
  <si>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</si>
  <si>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</si>
  <si>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</si>
  <si>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</si>
  <si>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</si>
  <si>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</si>
  <si>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</si>
  <si>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</si>
  <si>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</si>
  <si>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</si>
  <si>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</si>
  <si>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</si>
  <si>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</si>
  <si>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</si>
  <si>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</si>
  <si>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</si>
  <si>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</si>
  <si>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</si>
  <si>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</si>
  <si>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</si>
  <si>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</si>
  <si>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</si>
  <si>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</si>
  <si>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</si>
  <si>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</si>
  <si>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</si>
  <si>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</si>
  <si>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</si>
  <si>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</si>
  <si>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</si>
  <si>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</si>
  <si>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</si>
  <si>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</si>
  <si>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</si>
  <si>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</si>
  <si>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</si>
  <si>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</si>
  <si>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</si>
  <si>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</si>
  <si>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</si>
  <si>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</si>
  <si>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</si>
  <si>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</si>
  <si>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</si>
  <si>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</si>
  <si>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</si>
  <si>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</si>
  <si>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</si>
  <si>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</si>
  <si>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</si>
  <si>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</si>
  <si>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</si>
  <si>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</si>
  <si>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</si>
  <si>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</si>
  <si>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</si>
  <si>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</si>
  <si>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</si>
  <si>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</si>
  <si>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</si>
  <si>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</si>
  <si>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</si>
  <si>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</si>
  <si>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</si>
  <si>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</si>
  <si>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</si>
  <si>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</si>
  <si>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</si>
  <si>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</si>
  <si>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</si>
  <si>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</si>
  <si>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</si>
  <si>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</si>
  <si>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</si>
  <si>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</si>
  <si>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</si>
  <si>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</si>
  <si>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</si>
  <si>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</si>
  <si>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</si>
  <si>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</si>
  <si>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</si>
  <si>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</si>
  <si>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</si>
  <si>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</si>
  <si>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</si>
  <si>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</si>
  <si>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</si>
  <si>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</si>
  <si>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</si>
  <si>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</si>
  <si>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</si>
  <si>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</si>
  <si>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</si>
  <si>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</si>
  <si>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</si>
  <si>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</si>
  <si>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</si>
  <si>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</si>
  <si>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</si>
  <si>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</si>
  <si>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</si>
  <si>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</si>
  <si>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</si>
  <si>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</si>
  <si>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</si>
  <si>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</si>
  <si>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</si>
  <si>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</si>
  <si>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</si>
  <si>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</si>
  <si>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</si>
  <si>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</si>
  <si>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</si>
  <si>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</si>
  <si>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</si>
  <si>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</si>
  <si>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</si>
  <si>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</si>
  <si>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</si>
  <si>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</si>
  <si>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</si>
  <si>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</si>
  <si>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</si>
  <si>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</si>
  <si>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</si>
  <si>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</si>
  <si>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</si>
  <si>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</si>
  <si>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</si>
  <si>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</si>
  <si>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</si>
  <si>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</si>
  <si>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</si>
  <si>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</si>
  <si>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</si>
  <si>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</si>
  <si>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</si>
  <si>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</si>
  <si>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</si>
  <si>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</si>
  <si>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</si>
  <si>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</si>
  <si>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</si>
  <si>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</si>
  <si>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</si>
  <si>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</si>
  <si>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</si>
  <si>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</si>
  <si>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</si>
  <si>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</si>
  <si>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</si>
  <si>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</si>
  <si>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</si>
  <si>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</si>
  <si>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</si>
  <si>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</si>
  <si>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</si>
  <si>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</si>
  <si>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</si>
  <si>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</si>
  <si>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</si>
  <si>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</si>
  <si>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</si>
  <si>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</si>
  <si>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</si>
  <si>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</si>
  <si>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</si>
  <si>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</si>
  <si>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</si>
  <si>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</si>
  <si>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</si>
  <si>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</si>
  <si>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</si>
  <si>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</si>
  <si>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</si>
  <si>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</si>
  <si>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</si>
  <si>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</si>
  <si>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</si>
  <si>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</si>
  <si>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</si>
  <si>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</si>
  <si>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</si>
  <si>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</si>
  <si>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</si>
  <si>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</si>
  <si>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</si>
  <si>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</si>
  <si>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</si>
  <si>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</si>
  <si>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</si>
  <si>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</si>
  <si>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</si>
  <si>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</si>
  <si>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</si>
  <si>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</si>
  <si>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</si>
  <si>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</si>
  <si>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</si>
  <si>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</si>
  <si>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</si>
  <si>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</si>
  <si>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</si>
  <si>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</si>
  <si>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</si>
  <si>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</si>
  <si>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</si>
  <si>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</si>
  <si>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</si>
  <si>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</si>
  <si>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</si>
  <si>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</si>
  <si>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</si>
  <si>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</si>
  <si>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</si>
  <si>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</si>
  <si>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</si>
  <si>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</si>
  <si>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</si>
  <si>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</si>
  <si>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</si>
  <si>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</si>
  <si>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</si>
  <si>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</si>
  <si>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</si>
  <si>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</si>
  <si>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</si>
  <si>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</si>
  <si>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</si>
  <si>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</si>
  <si>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</si>
  <si>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</si>
  <si>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</si>
  <si>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</si>
  <si>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</si>
  <si>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</si>
  <si>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</si>
  <si>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</si>
  <si>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</si>
  <si>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</si>
  <si>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</si>
  <si>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</si>
  <si>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</si>
  <si>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</si>
  <si>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</si>
  <si>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</si>
  <si>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</si>
  <si>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</si>
  <si>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</si>
  <si>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</si>
  <si>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</si>
  <si>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</si>
  <si>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</si>
  <si>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</si>
  <si>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</si>
  <si>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</si>
  <si>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</si>
  <si>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</si>
  <si>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</si>
  <si>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</si>
  <si>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</si>
  <si>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</si>
  <si>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</si>
  <si>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</si>
  <si>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</si>
  <si>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</si>
  <si>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</si>
  <si>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</si>
  <si>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</si>
  <si>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</si>
  <si>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</si>
  <si>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</si>
  <si>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</si>
  <si>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</si>
  <si>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</si>
  <si>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</si>
  <si>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</si>
  <si>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</si>
  <si>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</si>
  <si>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</si>
  <si>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</si>
  <si>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</si>
  <si>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</si>
  <si>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</si>
  <si>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</si>
  <si>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</si>
  <si>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</si>
  <si>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</si>
  <si>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</si>
  <si>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</si>
  <si>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</si>
  <si>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</si>
  <si>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</si>
  <si>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</si>
  <si>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</si>
  <si>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</si>
  <si>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</si>
  <si>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</si>
  <si>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</si>
  <si>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</si>
  <si>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</si>
  <si>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</si>
  <si>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</si>
  <si>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</si>
  <si>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</si>
  <si>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</si>
  <si>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</si>
  <si>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</si>
  <si>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</si>
  <si>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</si>
  <si>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</si>
  <si>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</si>
  <si>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</si>
  <si>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</si>
  <si>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</si>
  <si>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</si>
  <si>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</si>
  <si>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</si>
  <si>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</si>
  <si>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</si>
  <si>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</si>
  <si>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</si>
  <si>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</si>
  <si>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</si>
  <si>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</si>
  <si>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</si>
  <si>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</si>
  <si>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</si>
  <si>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</si>
  <si>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</si>
  <si>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</si>
  <si>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</si>
  <si>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</si>
  <si>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</si>
  <si>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</si>
  <si>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</si>
  <si>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</si>
  <si>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</si>
  <si>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</si>
  <si>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</si>
  <si>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</si>
  <si>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</si>
  <si>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</si>
  <si>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</si>
  <si>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</si>
  <si>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</si>
  <si>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</si>
  <si>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</si>
  <si>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</si>
  <si>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</si>
  <si>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</si>
  <si>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</si>
  <si>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</si>
  <si>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</si>
  <si>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</si>
  <si>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</si>
  <si>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</si>
  <si>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</si>
  <si>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</si>
  <si>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</si>
  <si>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</si>
  <si>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</si>
  <si>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</si>
  <si>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</si>
  <si>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</si>
  <si>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</si>
  <si>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</si>
  <si>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</si>
  <si>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</si>
  <si>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</si>
  <si>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</si>
  <si>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</si>
  <si>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</si>
  <si>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</si>
  <si>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</si>
  <si>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</si>
  <si>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</si>
  <si>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</si>
  <si>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</si>
  <si>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</si>
  <si>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</si>
  <si>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</si>
  <si>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</si>
  <si>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</si>
  <si>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</si>
  <si>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</si>
  <si>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</si>
  <si>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</si>
  <si>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</si>
  <si>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</si>
  <si>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</si>
  <si>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</si>
  <si>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</si>
  <si>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</si>
  <si>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</si>
  <si>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</si>
  <si>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</si>
  <si>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</si>
  <si>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</si>
  <si>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</si>
  <si>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</si>
  <si>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</si>
  <si>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</si>
  <si>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</si>
  <si>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</si>
  <si>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</si>
  <si>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</si>
  <si>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</si>
  <si>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</si>
  <si>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</si>
  <si>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</si>
  <si>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</si>
  <si>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</si>
  <si>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</si>
  <si>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</si>
  <si>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</si>
  <si>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</si>
  <si>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</si>
  <si>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</si>
  <si>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</si>
  <si>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</si>
  <si>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</si>
  <si>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</si>
  <si>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</si>
  <si>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</si>
  <si>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</si>
  <si>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</si>
  <si>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</si>
  <si>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</si>
  <si>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</si>
  <si>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</si>
  <si>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</si>
  <si>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</si>
  <si>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</si>
  <si>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</si>
  <si>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</si>
  <si>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</si>
  <si>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</si>
  <si>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</si>
  <si>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</si>
  <si>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</si>
  <si>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</si>
  <si>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</si>
  <si>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</si>
  <si>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</si>
  <si>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</si>
  <si>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</si>
  <si>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</si>
  <si>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</si>
  <si>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</si>
  <si>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</si>
  <si>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</si>
  <si>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</si>
  <si>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</si>
  <si>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</si>
  <si>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</si>
  <si>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</si>
  <si>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</si>
  <si>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</si>
  <si>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</si>
  <si>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</si>
  <si>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</si>
  <si>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</si>
  <si>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</si>
  <si>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</si>
  <si>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</si>
  <si>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</si>
  <si>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</si>
  <si>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</si>
  <si>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</si>
  <si>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</si>
  <si>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</si>
  <si>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</si>
  <si>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</si>
  <si>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</si>
  <si>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</si>
  <si>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</si>
  <si>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</si>
  <si>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</si>
  <si>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</si>
  <si>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</si>
  <si>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</si>
  <si>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</si>
  <si>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</si>
  <si>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</si>
  <si>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</si>
  <si>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</si>
  <si>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</si>
  <si>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</si>
  <si>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</si>
  <si>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</si>
  <si>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</si>
  <si>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</si>
  <si>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</si>
  <si>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</si>
  <si>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</si>
  <si>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</si>
  <si>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</si>
  <si>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</si>
  <si>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</si>
  <si>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</si>
  <si>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</si>
  <si>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</si>
  <si>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</si>
  <si>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</si>
  <si>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</si>
  <si>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</si>
  <si>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</si>
  <si>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</si>
  <si>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</si>
  <si>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</si>
  <si>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</si>
  <si>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</si>
  <si>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</si>
  <si>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</si>
  <si>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</si>
  <si>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</si>
  <si>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</si>
  <si>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</si>
  <si>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</si>
  <si>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</si>
  <si>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</si>
  <si>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</si>
  <si>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</si>
  <si>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</si>
  <si>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</si>
  <si>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</si>
  <si>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</si>
  <si>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</si>
  <si>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</si>
  <si>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</si>
  <si>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</si>
  <si>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</si>
  <si>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</si>
  <si>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</si>
  <si>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</si>
  <si>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</si>
  <si>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</si>
  <si>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</si>
  <si>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</si>
  <si>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</si>
  <si>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</si>
  <si>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</si>
  <si>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</si>
  <si>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</si>
  <si>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</si>
  <si>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</si>
  <si>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</si>
  <si>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</si>
  <si>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</si>
  <si>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</si>
  <si>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</si>
  <si>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</si>
  <si>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</si>
  <si>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</si>
  <si>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</si>
  <si>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</si>
  <si>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</si>
  <si>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</si>
  <si>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</si>
  <si>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</si>
  <si>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</si>
  <si>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</si>
  <si>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</si>
  <si>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</si>
  <si>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</si>
  <si>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</si>
  <si>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</si>
  <si>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</si>
  <si>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</si>
  <si>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</si>
  <si>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</si>
  <si>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</si>
  <si>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</si>
  <si>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</si>
  <si>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</si>
  <si>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</si>
  <si>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</si>
  <si>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</si>
  <si>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</si>
  <si>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</si>
  <si>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</si>
  <si>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</si>
  <si>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</si>
  <si>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</si>
  <si>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</si>
  <si>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</si>
  <si>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</si>
  <si>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</si>
  <si>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</si>
  <si>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</si>
  <si>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</si>
  <si>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</si>
  <si>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</si>
  <si>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</si>
  <si>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</si>
  <si>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</si>
  <si>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</si>
  <si>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</si>
  <si>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</si>
  <si>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</si>
  <si>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</si>
  <si>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</si>
  <si>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</si>
  <si>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</si>
  <si>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</si>
  <si>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</si>
  <si>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</si>
  <si>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</si>
  <si>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</si>
  <si>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</si>
  <si>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</si>
  <si>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</si>
  <si>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</si>
  <si>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</si>
  <si>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</si>
  <si>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</si>
  <si>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</si>
  <si>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</si>
  <si>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</si>
  <si>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</si>
  <si>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</si>
  <si>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</si>
  <si>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</si>
  <si>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</si>
  <si>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</si>
  <si>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</si>
  <si>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</si>
  <si>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</si>
  <si>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</si>
  <si>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</si>
  <si>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</si>
  <si>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</si>
  <si>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</si>
  <si>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</si>
  <si>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</si>
  <si>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</si>
  <si>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</si>
  <si>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</si>
  <si>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</si>
  <si>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</si>
  <si>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</si>
  <si>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</si>
  <si>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</si>
  <si>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</si>
  <si>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</si>
  <si>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</si>
  <si>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</si>
  <si>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</si>
  <si>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</si>
  <si>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</si>
  <si>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</si>
  <si>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</si>
  <si>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</si>
  <si>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</si>
  <si>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</si>
  <si>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</si>
  <si>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</si>
  <si>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</si>
  <si>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</si>
  <si>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</si>
  <si>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</si>
  <si>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</si>
  <si>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</si>
  <si>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</si>
  <si>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</si>
  <si>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</si>
  <si>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</si>
  <si>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</si>
  <si>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</si>
  <si>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</si>
  <si>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</si>
  <si>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</si>
  <si>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</si>
  <si>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</si>
  <si>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</si>
  <si>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</si>
  <si>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</si>
  <si>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</si>
  <si>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</si>
  <si>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</si>
  <si>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</si>
  <si>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</si>
  <si>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</si>
  <si>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</si>
  <si>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</si>
  <si>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</si>
  <si>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</si>
  <si>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</si>
  <si>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</si>
  <si>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</si>
  <si>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</si>
  <si>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</si>
  <si>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</si>
  <si>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</si>
  <si>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</si>
  <si>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</si>
  <si>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</si>
  <si>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</si>
  <si>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</si>
  <si>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</si>
  <si>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</si>
  <si>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</si>
  <si>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</si>
  <si>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</si>
  <si>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</si>
  <si>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</si>
  <si>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</si>
  <si>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</si>
  <si>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</si>
  <si>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</si>
  <si>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</si>
  <si>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</si>
  <si>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</si>
  <si>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</si>
  <si>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</si>
  <si>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</si>
  <si>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</si>
  <si>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</si>
  <si>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</si>
  <si>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</si>
  <si>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</si>
  <si>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</si>
  <si>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</si>
  <si>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</si>
  <si>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</si>
  <si>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</si>
  <si>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</si>
  <si>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</si>
  <si>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</si>
  <si>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</si>
  <si>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</si>
  <si>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</si>
  <si>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</si>
  <si>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</si>
  <si>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</si>
  <si>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</si>
  <si>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</si>
  <si>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</si>
  <si>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</si>
  <si>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</si>
  <si>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</si>
  <si>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</si>
  <si>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</si>
  <si>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</si>
  <si>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</si>
  <si>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</si>
  <si>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</si>
  <si>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</si>
  <si>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</si>
  <si>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</si>
  <si>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</si>
  <si>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</si>
  <si>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</si>
  <si>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</si>
  <si>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</si>
  <si>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</si>
  <si>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</si>
  <si>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</si>
  <si>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</si>
  <si>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</si>
  <si>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</si>
  <si>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</si>
  <si>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</si>
  <si>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</si>
  <si>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</si>
  <si>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</si>
  <si>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</si>
  <si>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</si>
  <si>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</si>
  <si>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</si>
  <si>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</si>
  <si>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</si>
  <si>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</si>
  <si>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</si>
  <si>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</si>
  <si>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</si>
  <si>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</si>
  <si>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</si>
  <si>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</si>
  <si>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</si>
  <si>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</si>
  <si>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</si>
  <si>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</si>
  <si>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</si>
  <si>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</si>
  <si>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</si>
  <si>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</si>
  <si>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</si>
  <si>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</si>
  <si>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</si>
  <si>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</si>
  <si>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</si>
  <si>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</si>
  <si>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</si>
  <si>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</si>
  <si>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</si>
  <si>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</si>
  <si>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</si>
  <si>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</si>
  <si>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</si>
  <si>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</si>
  <si>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</si>
  <si>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</si>
  <si>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</si>
  <si>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</si>
  <si>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</si>
  <si>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</si>
  <si>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</si>
  <si>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</si>
  <si>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</si>
  <si>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</si>
  <si>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</si>
  <si>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</si>
  <si>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</si>
  <si>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</si>
  <si>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</si>
  <si>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</si>
  <si>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</si>
  <si>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</si>
  <si>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</si>
  <si>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</si>
  <si>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</si>
  <si>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</si>
  <si>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</si>
  <si>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</si>
  <si>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</si>
  <si>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</si>
  <si>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</si>
  <si>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</si>
  <si>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</si>
  <si>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</si>
  <si>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</si>
  <si>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</si>
  <si>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</si>
  <si>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</si>
  <si>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</si>
  <si>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</si>
  <si>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</si>
  <si>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</si>
  <si>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</si>
  <si>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</si>
  <si>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</si>
  <si>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</si>
  <si>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</si>
  <si>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</si>
  <si>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</si>
  <si>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</si>
  <si>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</si>
  <si>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</si>
  <si>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</si>
  <si>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</si>
  <si>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</si>
  <si>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</si>
  <si>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</si>
  <si>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</si>
  <si>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</si>
  <si>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</si>
  <si>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</si>
  <si>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</si>
  <si>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</si>
  <si>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</si>
  <si>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</si>
  <si>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</si>
  <si>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</si>
  <si>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</si>
  <si>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</si>
  <si>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</si>
  <si>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</si>
  <si>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</si>
  <si>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</si>
  <si>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</si>
  <si>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</si>
  <si>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</si>
  <si>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</si>
  <si>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</si>
  <si>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</si>
  <si>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</si>
  <si>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</si>
  <si>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</si>
  <si>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</si>
  <si>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</si>
  <si>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</si>
  <si>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</si>
  <si>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</si>
  <si>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</si>
  <si>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</si>
  <si>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</si>
  <si>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</si>
  <si>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</si>
  <si>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</si>
  <si>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</si>
  <si>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</si>
  <si>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</si>
  <si>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</si>
  <si>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</si>
  <si>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</si>
  <si>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</si>
  <si>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</si>
  <si>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</si>
  <si>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</si>
  <si>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</si>
  <si>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</si>
  <si>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</si>
  <si>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</si>
  <si>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</si>
  <si>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</si>
  <si>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</si>
  <si>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</si>
  <si>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</si>
  <si>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</si>
  <si>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</si>
  <si>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</si>
  <si>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</si>
  <si>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</si>
  <si>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</si>
  <si>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</si>
  <si>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</si>
  <si>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</si>
  <si>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</si>
  <si>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</si>
  <si>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</si>
  <si>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</si>
  <si>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</si>
  <si>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</si>
  <si>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</si>
  <si>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</si>
  <si>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</si>
  <si>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</si>
  <si>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</si>
  <si>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</si>
  <si>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</si>
  <si>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</si>
  <si>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</si>
  <si>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</si>
  <si>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</si>
  <si>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</si>
  <si>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</si>
  <si>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</si>
  <si>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</si>
  <si>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</si>
  <si>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</si>
  <si>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</si>
  <si>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</si>
  <si>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</si>
  <si>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</si>
  <si>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</si>
  <si>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</si>
  <si>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</si>
  <si>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</si>
  <si>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</si>
  <si>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</si>
  <si>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</si>
  <si>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</si>
  <si>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</si>
  <si>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</si>
  <si>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</si>
  <si>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</si>
  <si>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</si>
  <si>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</si>
  <si>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</si>
  <si>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</si>
  <si>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</si>
  <si>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</si>
  <si>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</si>
  <si>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</si>
  <si>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</si>
  <si>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</si>
  <si>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</si>
  <si>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</si>
  <si>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</si>
  <si>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</si>
  <si>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</si>
  <si>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</si>
  <si>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</si>
  <si>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</si>
  <si>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</si>
  <si>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</si>
  <si>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</si>
  <si>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</si>
  <si>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</si>
  <si>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</si>
  <si>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</si>
  <si>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</si>
  <si>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</si>
  <si>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</si>
  <si>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</si>
  <si>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</si>
  <si>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</si>
  <si>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</si>
  <si>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</si>
  <si>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</si>
  <si>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</si>
  <si>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</si>
  <si>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</si>
  <si>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</si>
  <si>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</si>
  <si>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</si>
  <si>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</si>
  <si>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</si>
  <si>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</si>
  <si>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</si>
  <si>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</si>
  <si>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</si>
  <si>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</si>
  <si>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</si>
  <si>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</si>
  <si>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</si>
  <si>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</si>
  <si>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</si>
  <si>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</si>
  <si>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</si>
  <si>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</si>
  <si>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</si>
  <si>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</si>
  <si>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</si>
  <si>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</si>
  <si>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</si>
  <si>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</si>
  <si>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</si>
  <si>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</si>
  <si>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</si>
  <si>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</si>
  <si>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</si>
  <si>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</si>
  <si>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</si>
  <si>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</si>
  <si>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</si>
  <si>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</si>
  <si>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</si>
  <si>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</si>
  <si>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</si>
  <si>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</si>
  <si>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</si>
  <si>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</si>
  <si>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</si>
  <si>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</si>
  <si>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</si>
  <si>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</si>
  <si>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</si>
  <si>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</si>
  <si>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</si>
  <si>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</si>
  <si>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</si>
  <si>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</si>
  <si>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</si>
  <si>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</si>
  <si>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</si>
  <si>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</si>
  <si>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</si>
  <si>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</si>
  <si>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</si>
  <si>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</si>
  <si>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</si>
  <si>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</si>
  <si>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</si>
  <si>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</si>
  <si>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</si>
  <si>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</si>
  <si>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</si>
  <si>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</si>
  <si>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</si>
  <si>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</si>
  <si>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</si>
  <si>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</si>
  <si>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</si>
  <si>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</si>
  <si>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</si>
  <si>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</si>
  <si>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</si>
  <si>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</si>
  <si>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</si>
  <si>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</si>
  <si>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</si>
  <si>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</si>
  <si>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</si>
  <si>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</si>
  <si>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</si>
  <si>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</si>
  <si>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</si>
  <si>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</si>
  <si>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</si>
  <si>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</si>
  <si>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</si>
  <si>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</si>
  <si>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</si>
  <si>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</si>
  <si>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</si>
  <si>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</si>
  <si>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</si>
  <si>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</si>
  <si>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</si>
  <si>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</si>
  <si>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</si>
  <si>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</si>
  <si>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</si>
  <si>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</si>
  <si>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</si>
  <si>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</si>
  <si>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</si>
  <si>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</si>
  <si>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</si>
  <si>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</si>
  <si>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</si>
  <si>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</si>
  <si>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</si>
  <si>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</si>
  <si>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</si>
  <si>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</si>
  <si>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</si>
  <si>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</si>
  <si>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</si>
  <si>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</si>
  <si>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</si>
  <si>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</si>
  <si>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</si>
  <si>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</si>
  <si>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</si>
  <si>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</si>
  <si>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</si>
  <si>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</si>
  <si>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</si>
  <si>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</si>
  <si>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</si>
  <si>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</si>
  <si>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</si>
  <si>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</si>
  <si>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</si>
  <si>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</si>
  <si>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</si>
  <si>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</si>
  <si>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</si>
  <si>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</si>
  <si>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</si>
  <si>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</si>
  <si>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</si>
  <si>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</si>
  <si>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</si>
  <si>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</si>
  <si>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</si>
  <si>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</si>
  <si>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</si>
  <si>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</si>
  <si>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</si>
  <si>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</si>
  <si>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</si>
  <si>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</si>
  <si>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</si>
  <si>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</si>
  <si>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</si>
  <si>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</si>
  <si>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</si>
  <si>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</si>
  <si>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</si>
  <si>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</si>
  <si>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</si>
  <si>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</si>
  <si>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</si>
  <si>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</si>
  <si>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</si>
  <si>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</si>
  <si>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</si>
  <si>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</si>
  <si>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</si>
  <si>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</si>
  <si>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</si>
  <si>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</si>
  <si>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</si>
  <si>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</si>
  <si>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</si>
  <si>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</si>
  <si>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</si>
  <si>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</si>
  <si>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</si>
  <si>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</si>
  <si>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</si>
  <si>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</si>
  <si>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</si>
  <si>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</si>
  <si>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</si>
  <si>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</si>
  <si>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</si>
  <si>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</si>
  <si>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</si>
  <si>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</si>
  <si>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</si>
  <si>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</si>
  <si>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</si>
  <si>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</si>
  <si>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</si>
  <si>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</si>
  <si>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</si>
  <si>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</si>
  <si>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</si>
  <si>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</si>
  <si>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</si>
  <si>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</si>
  <si>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</si>
  <si>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</si>
  <si>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</si>
  <si>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</si>
  <si>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</si>
  <si>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</si>
  <si>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</si>
  <si>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</si>
  <si>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</si>
  <si>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</si>
  <si>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</si>
  <si>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</si>
  <si>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</si>
  <si>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</si>
  <si>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</si>
  <si>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</si>
  <si>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</si>
  <si>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</si>
  <si>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</si>
  <si>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</si>
  <si>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</si>
  <si>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</si>
  <si>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</si>
  <si>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</si>
  <si>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</si>
  <si>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</si>
  <si>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</si>
  <si>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</si>
  <si>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</si>
  <si>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</si>
  <si>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</si>
  <si>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</si>
  <si>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</si>
  <si>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</si>
  <si>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</si>
  <si>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</si>
  <si>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</si>
  <si>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</si>
  <si>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</si>
  <si>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</si>
  <si>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</si>
  <si>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</si>
  <si>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</si>
  <si>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</si>
  <si>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</si>
  <si>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</si>
  <si>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</si>
  <si>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</si>
  <si>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</si>
  <si>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</si>
  <si>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</si>
  <si>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</si>
  <si>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</si>
  <si>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</si>
  <si>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</si>
  <si>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</si>
  <si>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</si>
  <si>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</si>
  <si>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</si>
  <si>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</si>
  <si>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</si>
  <si>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</si>
  <si>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</si>
  <si>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</si>
  <si>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</si>
  <si>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</si>
  <si>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</si>
  <si>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</si>
  <si>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</si>
  <si>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</si>
  <si>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</si>
  <si>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</si>
  <si>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</si>
  <si>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</si>
  <si>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</si>
  <si>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</si>
  <si>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</si>
  <si>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</si>
  <si>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</si>
  <si>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</si>
  <si>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</si>
  <si>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</si>
  <si>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</si>
  <si>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</si>
  <si>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</si>
  <si>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</si>
  <si>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</si>
  <si>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</si>
  <si>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</si>
  <si>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</si>
  <si>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</si>
  <si>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</si>
  <si>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</si>
  <si>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</si>
  <si>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</si>
  <si>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</si>
  <si>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</si>
  <si>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</si>
  <si>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</si>
  <si>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</si>
  <si>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</si>
  <si>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</si>
  <si>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</si>
  <si>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</si>
  <si>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</si>
  <si>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</si>
  <si>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</si>
  <si>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</si>
  <si>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</si>
  <si>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</si>
  <si>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</si>
  <si>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</si>
  <si>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</si>
  <si>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</si>
  <si>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</si>
  <si>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</si>
  <si>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</si>
  <si>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</si>
  <si>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</si>
  <si>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</si>
  <si>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</si>
  <si>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</si>
  <si>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</si>
  <si>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</si>
  <si>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</si>
  <si>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</si>
  <si>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</si>
  <si>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</si>
  <si>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</si>
  <si>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</si>
  <si>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</si>
  <si>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</si>
  <si>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</si>
  <si>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</si>
  <si>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</si>
  <si>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</si>
  <si>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</si>
  <si>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</si>
  <si>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</si>
  <si>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</si>
  <si>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</si>
  <si>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</si>
  <si>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</si>
  <si>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</si>
  <si>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</si>
  <si>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</si>
  <si>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</si>
  <si>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</si>
  <si>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</si>
  <si>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</si>
  <si>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</si>
  <si>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</si>
  <si>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</si>
  <si>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</si>
  <si>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</si>
  <si>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</si>
  <si>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</si>
  <si>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</si>
  <si>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</si>
  <si>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</si>
  <si>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</si>
  <si>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</si>
  <si>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</si>
  <si>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</si>
  <si>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</si>
  <si>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</si>
  <si>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</si>
  <si>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</si>
  <si>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</si>
  <si>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</si>
  <si>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</si>
  <si>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</si>
  <si>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</si>
  <si>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</si>
  <si>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</si>
  <si>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</si>
  <si>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</si>
  <si>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</si>
  <si>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</si>
  <si>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</si>
  <si>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</si>
  <si>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</si>
  <si>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</si>
  <si>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</si>
  <si>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</si>
  <si>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</si>
  <si>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</si>
  <si>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</si>
  <si>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</si>
  <si>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</si>
  <si>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</si>
  <si>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</si>
  <si>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</si>
  <si>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</si>
  <si>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</si>
  <si>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</si>
  <si>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</si>
  <si>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</si>
  <si>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</si>
  <si>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</si>
  <si>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</si>
  <si>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</si>
  <si>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</si>
  <si>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</si>
  <si>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</si>
  <si>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</si>
  <si>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</si>
  <si>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</si>
  <si>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</si>
  <si>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</si>
  <si>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</si>
  <si>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</si>
  <si>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</si>
  <si>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</si>
  <si>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</si>
  <si>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</si>
  <si>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</si>
  <si>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</si>
  <si>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</si>
  <si>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</si>
  <si>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</si>
  <si>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</si>
  <si>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</si>
  <si>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</si>
  <si>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</si>
  <si>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</si>
  <si>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</si>
  <si>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</si>
  <si>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</si>
  <si>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</si>
  <si>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</si>
  <si>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</si>
  <si>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</si>
  <si>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</si>
  <si>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</si>
  <si>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</si>
  <si>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</si>
  <si>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</si>
  <si>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</si>
  <si>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</si>
  <si>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</si>
  <si>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</si>
  <si>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</si>
  <si>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</si>
  <si>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</si>
  <si>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</si>
  <si>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</si>
  <si>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</si>
  <si>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</si>
  <si>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</si>
  <si>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</si>
  <si>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</si>
  <si>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</si>
  <si>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</si>
  <si>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</si>
  <si>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</si>
  <si>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</si>
  <si>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</si>
  <si>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</si>
  <si>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</si>
  <si>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</si>
  <si>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</si>
  <si>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</si>
  <si>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</si>
  <si>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</si>
  <si>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</si>
  <si>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</si>
  <si>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</si>
  <si>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</si>
  <si>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</si>
  <si>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</si>
  <si>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</si>
  <si>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</si>
  <si>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</si>
  <si>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</si>
  <si>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</si>
  <si>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</si>
  <si>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</si>
  <si>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</si>
  <si>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</si>
  <si>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</si>
  <si>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</si>
  <si>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</si>
  <si>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</si>
  <si>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</si>
  <si>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</si>
  <si>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</si>
  <si>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</si>
  <si>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</si>
  <si>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</si>
  <si>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</si>
  <si>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</si>
  <si>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</si>
  <si>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</si>
  <si>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</si>
  <si>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</si>
  <si>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</si>
  <si>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</si>
  <si>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</si>
  <si>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</si>
  <si>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</si>
  <si>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</si>
  <si>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</si>
  <si>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</si>
  <si>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</si>
  <si>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</si>
  <si>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</si>
  <si>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</si>
  <si>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</si>
  <si>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</si>
  <si>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</si>
  <si>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</si>
  <si>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</si>
  <si>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</si>
  <si>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</si>
  <si>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</si>
  <si>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</si>
  <si>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</si>
  <si>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</si>
  <si>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</si>
  <si>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</si>
  <si>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</si>
  <si>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</si>
  <si>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</si>
  <si>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</si>
  <si>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</si>
  <si>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</si>
  <si>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</si>
  <si>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</si>
  <si>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</si>
  <si>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</si>
  <si>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</si>
  <si>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</si>
  <si>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</si>
  <si>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</si>
  <si>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</si>
  <si>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</si>
  <si>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</si>
  <si>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</si>
  <si>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</si>
  <si>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</si>
  <si>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</si>
  <si>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</si>
  <si>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</si>
  <si>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</si>
  <si>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</si>
  <si>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</si>
  <si>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</si>
  <si>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</si>
  <si>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</si>
  <si>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</si>
  <si>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</si>
  <si>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</si>
  <si>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</si>
  <si>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</si>
  <si>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</si>
  <si>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</si>
  <si>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</si>
  <si>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</si>
  <si>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</si>
  <si>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</si>
  <si>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</si>
  <si>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</si>
  <si>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</si>
  <si>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</si>
  <si>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</si>
  <si>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</si>
  <si>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</si>
  <si>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</si>
  <si>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</si>
  <si>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</si>
  <si>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</si>
  <si>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</si>
  <si>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</si>
  <si>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</si>
  <si>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</si>
  <si>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</si>
  <si>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</si>
  <si>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</si>
  <si>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</si>
  <si>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</si>
  <si>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</si>
  <si>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</si>
  <si>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</si>
  <si>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</si>
  <si>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</si>
  <si>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</si>
  <si>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</si>
  <si>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</si>
  <si>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</si>
  <si>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</si>
  <si>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</si>
  <si>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</si>
  <si>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</si>
  <si>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</si>
  <si>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</si>
  <si>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</si>
  <si>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</si>
  <si>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</si>
  <si>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</si>
  <si>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</si>
  <si>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</si>
  <si>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</si>
  <si>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</si>
  <si>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</si>
  <si>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</si>
  <si>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</si>
  <si>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</si>
  <si>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</si>
  <si>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</si>
  <si>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</si>
  <si>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</si>
  <si>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</si>
  <si>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</si>
  <si>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</si>
  <si>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</si>
  <si>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</si>
  <si>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</si>
  <si>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</si>
  <si>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</si>
  <si>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</si>
  <si>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</si>
  <si>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</si>
  <si>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</si>
  <si>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</si>
  <si>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</si>
  <si>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</si>
  <si>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</si>
  <si>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</si>
  <si>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</si>
  <si>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</si>
  <si>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</si>
  <si>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</si>
  <si>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</si>
  <si>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</si>
  <si>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</si>
  <si>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</si>
  <si>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</si>
  <si>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</si>
  <si>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</si>
  <si>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</si>
  <si>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</si>
  <si>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</si>
  <si>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</si>
  <si>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</si>
  <si>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</si>
  <si>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</si>
  <si>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</si>
  <si>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</si>
  <si>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</si>
  <si>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</si>
  <si>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</si>
  <si>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</si>
  <si>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</si>
  <si>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</si>
  <si>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</si>
  <si>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</si>
  <si>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</si>
  <si>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</si>
  <si>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</si>
  <si>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</si>
  <si>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</si>
  <si>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</si>
  <si>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</si>
  <si>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</si>
  <si>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</si>
  <si>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</si>
  <si>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</si>
  <si>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</si>
  <si>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</si>
  <si>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</si>
  <si>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</si>
  <si>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</si>
  <si>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</si>
  <si>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</si>
  <si>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</si>
  <si>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</si>
  <si>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</si>
  <si>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</si>
  <si>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</si>
  <si>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</si>
  <si>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</si>
  <si>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</si>
  <si>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</si>
  <si>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</si>
  <si>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</si>
  <si>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</si>
  <si>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</si>
  <si>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</si>
  <si>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</si>
  <si>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</si>
  <si>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</si>
  <si>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</si>
  <si>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</si>
  <si>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</si>
  <si>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</si>
  <si>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</si>
  <si>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</si>
  <si>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</si>
  <si>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</si>
  <si>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</si>
  <si>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</si>
  <si>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</si>
  <si>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</si>
  <si>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</si>
  <si>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</si>
  <si>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</si>
  <si>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</si>
  <si>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</si>
  <si>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</si>
  <si>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</si>
  <si>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</si>
  <si>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</si>
  <si>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</si>
  <si>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</si>
  <si>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</si>
  <si>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</si>
  <si>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</si>
  <si>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</si>
  <si>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</si>
  <si>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</si>
  <si>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</si>
  <si>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</si>
  <si>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</si>
  <si>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</si>
  <si>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</si>
  <si>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</si>
  <si>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</si>
  <si>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</si>
  <si>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</si>
  <si>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</si>
  <si>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</si>
  <si>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</si>
  <si>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</si>
  <si>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</si>
  <si>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</si>
  <si>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</si>
  <si>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</si>
  <si>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</si>
  <si>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</si>
  <si>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</si>
  <si>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</si>
  <si>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</si>
  <si>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</si>
  <si>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</si>
  <si>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</si>
  <si>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</si>
  <si>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</si>
  <si>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</si>
  <si>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</si>
  <si>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</si>
  <si>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</si>
  <si>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</si>
  <si>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</si>
  <si>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</si>
  <si>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</si>
  <si>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</si>
  <si>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</si>
  <si>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</si>
  <si>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</si>
  <si>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</si>
  <si>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</si>
  <si>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</si>
  <si>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</si>
  <si>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</si>
  <si>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</si>
  <si>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</si>
  <si>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</si>
  <si>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</si>
  <si>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</si>
  <si>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</si>
  <si>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</si>
  <si>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</si>
  <si>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</si>
  <si>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</si>
  <si>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</si>
  <si>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</si>
  <si>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</si>
  <si>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</si>
  <si>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</si>
  <si>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</si>
  <si>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</si>
  <si>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</si>
  <si>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</si>
  <si>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</si>
  <si>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</si>
  <si>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</si>
  <si>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</si>
  <si>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</si>
  <si>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</si>
  <si>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</si>
  <si>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</si>
  <si>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</si>
  <si>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</si>
  <si>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</si>
  <si>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</si>
  <si>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</si>
  <si>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</si>
  <si>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</si>
  <si>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</si>
  <si>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</si>
  <si>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</si>
  <si>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</si>
  <si>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</si>
  <si>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</si>
  <si>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</si>
  <si>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</si>
  <si>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</si>
  <si>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</si>
  <si>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</si>
  <si>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</si>
  <si>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</si>
  <si>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</si>
  <si>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</si>
  <si>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</si>
  <si>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</si>
  <si>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</si>
  <si>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</si>
  <si>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</si>
  <si>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</si>
  <si>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</si>
  <si>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</si>
  <si>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</si>
  <si>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</si>
  <si>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</si>
  <si>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</si>
  <si>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</si>
  <si>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</si>
  <si>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</si>
  <si>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</si>
  <si>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</si>
  <si>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</si>
  <si>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</si>
  <si>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</si>
  <si>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</si>
  <si>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</si>
  <si>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</si>
  <si>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</si>
  <si>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</si>
  <si>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</si>
  <si>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</si>
  <si>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</si>
  <si>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</si>
  <si>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</si>
  <si>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</si>
  <si>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</si>
  <si>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</si>
  <si>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</si>
  <si>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</si>
  <si>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</si>
  <si>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</si>
  <si>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</si>
  <si>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</si>
  <si>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</si>
  <si>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</si>
  <si>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</si>
  <si>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</si>
  <si>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</si>
  <si>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</si>
  <si>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</si>
  <si>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</si>
  <si>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</si>
  <si>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</si>
  <si>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</si>
  <si>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</si>
  <si>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</si>
  <si>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</si>
  <si>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</si>
  <si>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</si>
  <si>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</si>
  <si>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</si>
  <si>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</si>
  <si>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</si>
  <si>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</si>
  <si>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</si>
  <si>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</si>
  <si>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</si>
  <si>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</si>
  <si>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</si>
  <si>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</si>
  <si>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</si>
  <si>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</si>
  <si>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</si>
  <si>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</si>
  <si>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</si>
  <si>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</si>
  <si>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</si>
  <si>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</si>
  <si>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</si>
  <si>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</si>
  <si>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</si>
  <si>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</si>
  <si>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</si>
  <si>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</si>
  <si>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</si>
  <si>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</si>
  <si>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</si>
  <si>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</si>
  <si>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</si>
  <si>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</si>
  <si>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</si>
  <si>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</si>
  <si>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</si>
  <si>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</si>
  <si>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</si>
  <si>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</si>
  <si>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</si>
  <si>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</si>
  <si>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</si>
  <si>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</si>
  <si>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</si>
  <si>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</si>
  <si>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</si>
  <si>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</si>
  <si>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</si>
  <si>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</si>
  <si>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</si>
  <si>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</si>
  <si>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</si>
  <si>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</si>
  <si>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</si>
  <si>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</si>
  <si>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</si>
  <si>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</si>
  <si>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</si>
  <si>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</si>
  <si>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</si>
  <si>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</si>
  <si>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</si>
  <si>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</si>
  <si>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</si>
  <si>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</si>
  <si>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</si>
  <si>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</si>
  <si>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</si>
  <si>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</si>
  <si>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</si>
  <si>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</si>
  <si>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</si>
  <si>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</si>
  <si>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</si>
  <si>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</si>
  <si>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</si>
  <si>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</si>
  <si>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</si>
  <si>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</si>
  <si>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</si>
  <si>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</si>
  <si>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</si>
  <si>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</si>
  <si>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</si>
  <si>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</si>
  <si>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</si>
  <si>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</si>
  <si>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</si>
  <si>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</si>
  <si>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</si>
  <si>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</si>
  <si>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</si>
  <si>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</si>
  <si>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</si>
  <si>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</si>
  <si>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</si>
  <si>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</si>
  <si>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</si>
  <si>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</si>
  <si>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</si>
  <si>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</si>
  <si>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</si>
  <si>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</si>
  <si>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</si>
  <si>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</si>
  <si>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</si>
  <si>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</si>
  <si>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</si>
  <si>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</si>
  <si>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</si>
  <si>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</si>
  <si>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</si>
  <si>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</si>
  <si>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</si>
  <si>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</si>
  <si>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</si>
  <si>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</si>
  <si>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</si>
  <si>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</si>
  <si>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</si>
  <si>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</si>
  <si>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</si>
  <si>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</si>
  <si>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</si>
  <si>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</si>
  <si>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</si>
  <si>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</si>
  <si>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</si>
  <si>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</si>
  <si>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</si>
  <si>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</si>
  <si>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</si>
  <si>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</si>
  <si>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</si>
  <si>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</si>
  <si>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</si>
  <si>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</si>
  <si>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</si>
  <si>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</si>
  <si>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</si>
  <si>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</si>
  <si>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</si>
  <si>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</si>
  <si>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</si>
  <si>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</si>
  <si>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</si>
  <si>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</si>
  <si>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</si>
  <si>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</si>
  <si>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</si>
  <si>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</si>
  <si>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</si>
  <si>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</si>
  <si>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</si>
  <si>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</si>
  <si>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</si>
  <si>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</si>
  <si>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</si>
  <si>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</si>
  <si>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</si>
  <si>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</si>
  <si>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</si>
  <si>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</si>
  <si>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</si>
  <si>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</si>
  <si>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</si>
  <si>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</si>
  <si>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</si>
  <si>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</si>
  <si>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</si>
  <si>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</si>
  <si>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</si>
  <si>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</si>
  <si>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</si>
  <si>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</si>
  <si>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</si>
  <si>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</si>
  <si>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</si>
  <si>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</si>
  <si>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</si>
  <si>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</si>
  <si>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</si>
  <si>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</si>
  <si>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</si>
  <si>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</si>
  <si>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</si>
  <si>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</si>
  <si>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</si>
  <si>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</si>
  <si>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</si>
  <si>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</si>
  <si>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</si>
  <si>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</si>
  <si>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</si>
  <si>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</si>
  <si>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</si>
  <si>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</si>
  <si>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</si>
  <si>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</si>
  <si>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</si>
  <si>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</si>
  <si>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</si>
  <si>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</si>
  <si>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</si>
  <si>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</si>
  <si>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</si>
  <si>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</si>
  <si>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</si>
  <si>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</si>
  <si>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</si>
  <si>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</si>
  <si>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</si>
  <si>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</si>
  <si>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</si>
  <si>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</si>
  <si>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</si>
  <si>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</si>
  <si>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</si>
  <si>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</si>
  <si>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</si>
  <si>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</si>
  <si>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</si>
  <si>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</si>
  <si>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</si>
  <si>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</si>
  <si>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</si>
  <si>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</si>
  <si>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</si>
  <si>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</si>
  <si>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</si>
  <si>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</si>
  <si>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</si>
  <si>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</si>
  <si>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</si>
  <si>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</si>
  <si>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</si>
  <si>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</si>
  <si>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</si>
  <si>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</si>
  <si>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</si>
  <si>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</si>
  <si>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</si>
  <si>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</si>
  <si>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</si>
  <si>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</si>
  <si>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</si>
  <si>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</si>
  <si>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</si>
  <si>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</si>
  <si>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</si>
  <si>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</si>
  <si>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</si>
  <si>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</si>
  <si>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</si>
  <si>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</si>
  <si>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</si>
  <si>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</si>
  <si>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</si>
  <si>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</si>
  <si>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</si>
  <si>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</si>
  <si>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</si>
  <si>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</si>
  <si>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</si>
  <si>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</si>
  <si>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</si>
  <si>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</si>
  <si>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</si>
  <si>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</si>
  <si>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</si>
  <si>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</si>
  <si>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</si>
  <si>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</si>
  <si>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</si>
  <si>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</si>
  <si>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</si>
  <si>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</si>
  <si>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</si>
  <si>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</si>
  <si>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</si>
  <si>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</si>
  <si>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</si>
  <si>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</si>
  <si>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</si>
  <si>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</si>
  <si>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</si>
  <si>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</si>
  <si>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</si>
  <si>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</si>
  <si>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</si>
  <si>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</si>
  <si>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</si>
  <si>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</si>
  <si>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</si>
  <si>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</si>
  <si>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</si>
  <si>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</si>
  <si>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</si>
  <si>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</si>
  <si>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</si>
  <si>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</si>
  <si>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</si>
  <si>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</si>
  <si>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</si>
  <si>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</si>
  <si>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</si>
  <si>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</si>
  <si>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</si>
  <si>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</si>
  <si>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</si>
  <si>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</si>
  <si>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</si>
  <si>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</si>
  <si>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</si>
  <si>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</si>
  <si>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</si>
  <si>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</si>
  <si>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</si>
  <si>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</si>
  <si>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</si>
  <si>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</si>
  <si>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</si>
  <si>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</si>
  <si>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</si>
  <si>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</si>
  <si>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</si>
  <si>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</si>
  <si>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</si>
  <si>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</si>
  <si>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</si>
  <si>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</si>
  <si>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</si>
  <si>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</si>
  <si>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</si>
  <si>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</si>
  <si>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</si>
  <si>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</si>
  <si>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</si>
  <si>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</si>
  <si>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</si>
  <si>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</si>
  <si>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</si>
  <si>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</si>
  <si>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</si>
  <si>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</si>
  <si>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</si>
  <si>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</si>
  <si>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</si>
  <si>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</si>
  <si>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</si>
  <si>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</si>
  <si>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</si>
  <si>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</si>
  <si>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</si>
  <si>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</si>
  <si>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</si>
  <si>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</si>
  <si>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</si>
  <si>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</si>
  <si>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</si>
  <si>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</si>
  <si>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</si>
  <si>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</si>
  <si>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</si>
  <si>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</si>
  <si>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</si>
  <si>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</si>
  <si>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</si>
  <si>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</si>
  <si>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</si>
  <si>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</si>
  <si>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</si>
  <si>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</si>
  <si>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</si>
  <si>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</si>
  <si>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</si>
  <si>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</si>
  <si>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</si>
  <si>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</si>
  <si>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</si>
  <si>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</si>
  <si>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</si>
  <si>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</si>
  <si>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</si>
  <si>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</si>
  <si>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</si>
  <si>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</si>
  <si>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</si>
  <si>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</si>
  <si>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</si>
  <si>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</si>
  <si>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</si>
  <si>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</si>
  <si>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</si>
  <si>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</si>
  <si>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</si>
  <si>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</si>
  <si>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</si>
  <si>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</si>
  <si>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</si>
  <si>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</si>
  <si>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</si>
  <si>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</si>
  <si>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</si>
  <si>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</si>
  <si>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</si>
  <si>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</si>
  <si>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</si>
  <si>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</si>
  <si>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</si>
  <si>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</si>
  <si>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</si>
  <si>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</si>
  <si>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</si>
  <si>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</si>
  <si>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</si>
  <si>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</si>
  <si>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</si>
  <si>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</si>
  <si>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</si>
  <si>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</si>
  <si>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</si>
  <si>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</si>
  <si>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</si>
  <si>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</si>
  <si>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</si>
  <si>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</si>
  <si>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</si>
  <si>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</si>
  <si>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</si>
  <si>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</si>
  <si>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</si>
  <si>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</si>
  <si>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</si>
  <si>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</si>
  <si>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</si>
  <si>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</si>
  <si>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</si>
  <si>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</si>
  <si>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</si>
  <si>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</si>
  <si>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</si>
  <si>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</si>
  <si>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</si>
  <si>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</si>
  <si>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</si>
  <si>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</si>
  <si>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</si>
  <si>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</si>
  <si>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</si>
  <si>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</si>
  <si>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</si>
  <si>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</si>
  <si>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</si>
  <si>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</si>
  <si>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</si>
  <si>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</si>
  <si>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</si>
  <si>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</si>
  <si>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</si>
  <si>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</si>
  <si>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</si>
  <si>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</si>
  <si>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</si>
  <si>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</si>
  <si>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</si>
  <si>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</si>
  <si>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</si>
  <si>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</si>
  <si>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</si>
  <si>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</si>
  <si>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</si>
  <si>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</si>
  <si>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</si>
  <si>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</si>
  <si>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</si>
  <si>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</si>
  <si>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</si>
  <si>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</si>
  <si>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</si>
  <si>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</si>
  <si>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</si>
  <si>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</si>
  <si>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</si>
  <si>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</si>
  <si>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</si>
  <si>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</si>
  <si>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</si>
  <si>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</si>
  <si>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</si>
  <si>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</si>
  <si>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</si>
  <si>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</si>
  <si>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</si>
  <si>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</si>
  <si>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</si>
  <si>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</si>
  <si>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</si>
  <si>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</si>
  <si>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</si>
  <si>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</si>
  <si>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</si>
  <si>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</si>
  <si>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</si>
  <si>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</si>
  <si>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</si>
  <si>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</si>
  <si>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</si>
  <si>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</si>
  <si>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</si>
  <si>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</si>
  <si>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</si>
  <si>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</si>
  <si>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</si>
  <si>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</si>
  <si>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</si>
  <si>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</si>
  <si>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</si>
  <si>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</si>
  <si>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</si>
  <si>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</si>
  <si>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</si>
  <si>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</si>
  <si>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</si>
  <si>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</si>
  <si>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</si>
  <si>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</si>
  <si>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</si>
  <si>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</si>
  <si>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</si>
  <si>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</si>
  <si>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</si>
  <si>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</si>
  <si>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</si>
  <si>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</si>
  <si>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</si>
  <si>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</si>
  <si>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</si>
  <si>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</si>
  <si>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</si>
  <si>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</si>
  <si>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</si>
  <si>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</si>
  <si>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</si>
  <si>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</si>
  <si>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</si>
  <si>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</si>
  <si>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</si>
  <si>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</si>
  <si>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</si>
  <si>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</si>
  <si>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</si>
  <si>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</si>
  <si>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</si>
  <si>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</si>
  <si>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</si>
  <si>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</si>
  <si>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</si>
  <si>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</si>
  <si>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</si>
  <si>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</si>
  <si>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</si>
  <si>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</si>
  <si>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</si>
  <si>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</si>
  <si>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</si>
  <si>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</si>
  <si>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</si>
  <si>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</si>
  <si>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</si>
  <si>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</si>
  <si>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</si>
  <si>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</si>
  <si>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</si>
  <si>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</si>
  <si>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</si>
  <si>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</si>
  <si>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</si>
  <si>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</si>
  <si>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</si>
  <si>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</si>
  <si>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</si>
  <si>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</si>
  <si>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</si>
  <si>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</si>
  <si>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</si>
  <si>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</si>
  <si>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</si>
  <si>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</si>
  <si>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</si>
  <si>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</si>
  <si>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</si>
  <si>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</si>
  <si>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</si>
  <si>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</si>
  <si>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</si>
  <si>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</si>
  <si>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</si>
  <si>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</si>
  <si>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</si>
  <si>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</si>
  <si>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</si>
  <si>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</si>
  <si>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</si>
  <si>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</si>
  <si>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</si>
  <si>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</si>
  <si>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</si>
  <si>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</si>
  <si>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</si>
  <si>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</si>
  <si>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</si>
  <si>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</si>
  <si>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</si>
  <si>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</si>
  <si>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</si>
  <si>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</si>
  <si>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</si>
  <si>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</si>
  <si>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</si>
  <si>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</si>
  <si>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</si>
  <si>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</si>
  <si>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</si>
  <si>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</si>
  <si>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</si>
  <si>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</si>
  <si>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</si>
  <si>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</si>
  <si>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</si>
  <si>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</si>
  <si>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</si>
  <si>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</si>
  <si>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</si>
  <si>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</si>
  <si>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</si>
  <si>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</si>
  <si>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</si>
  <si>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</si>
  <si>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</si>
  <si>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</si>
  <si>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</si>
  <si>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</si>
  <si>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</si>
  <si>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</si>
  <si>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</si>
  <si>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</si>
  <si>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</si>
  <si>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</si>
  <si>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</si>
  <si>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</si>
  <si>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</si>
  <si>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</si>
  <si>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</si>
  <si>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</si>
  <si>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</si>
  <si>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</si>
  <si>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</si>
  <si>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</si>
  <si>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</si>
  <si>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</si>
  <si>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</si>
  <si>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</si>
  <si>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</si>
  <si>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</si>
  <si>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</si>
  <si>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</si>
  <si>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</si>
  <si>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</si>
  <si>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</si>
  <si>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</si>
  <si>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</si>
  <si>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</si>
  <si>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</si>
  <si>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</si>
  <si>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</si>
  <si>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</si>
  <si>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</si>
  <si>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</si>
  <si>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</si>
  <si>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</si>
  <si>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</si>
  <si>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</si>
  <si>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</si>
  <si>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</si>
  <si>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</si>
  <si>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</si>
  <si>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</si>
  <si>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</si>
  <si>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</si>
  <si>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</si>
  <si>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</si>
  <si>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</si>
  <si>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</si>
  <si>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</si>
  <si>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</si>
  <si>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</si>
  <si>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</si>
  <si>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</si>
  <si>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</si>
  <si>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</si>
  <si>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</si>
  <si>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</si>
  <si>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</si>
  <si>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</si>
  <si>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</si>
  <si>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</si>
  <si>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</si>
  <si>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</si>
  <si>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</si>
  <si>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</si>
  <si>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</si>
  <si>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</si>
  <si>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</si>
  <si>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</si>
  <si>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</si>
  <si>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</si>
  <si>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</si>
  <si>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</si>
  <si>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</si>
  <si>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</si>
  <si>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</si>
  <si>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</si>
  <si>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</si>
  <si>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</si>
  <si>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</si>
  <si>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</si>
  <si>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</si>
  <si>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</si>
  <si>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</si>
  <si>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</si>
  <si>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</si>
  <si>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</si>
  <si>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</si>
  <si>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</si>
  <si>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</si>
  <si>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</si>
  <si>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</si>
  <si>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</si>
  <si>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</si>
  <si>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</si>
  <si>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</si>
  <si>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</si>
  <si>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</si>
  <si>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</si>
  <si>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</si>
  <si>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</si>
  <si>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</si>
  <si>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</si>
  <si>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</si>
  <si>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</si>
  <si>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</si>
  <si>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</si>
  <si>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</si>
  <si>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</si>
  <si>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</si>
  <si>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</si>
  <si>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</si>
  <si>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</si>
  <si>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</si>
  <si>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</si>
  <si>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</si>
  <si>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</si>
  <si>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</si>
  <si>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</si>
  <si>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</si>
  <si>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</si>
  <si>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</si>
  <si>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</si>
  <si>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</si>
  <si>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</si>
  <si>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</si>
  <si>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</si>
  <si>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</si>
  <si>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</si>
  <si>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</si>
  <si>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</si>
  <si>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</si>
  <si>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</si>
  <si>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</si>
  <si>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</si>
  <si>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</si>
  <si>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</si>
  <si>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</si>
  <si>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</si>
  <si>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</si>
  <si>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</si>
  <si>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</si>
  <si>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</si>
  <si>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</si>
  <si>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</si>
  <si>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</si>
  <si>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</si>
  <si>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</si>
  <si>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</si>
  <si>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</si>
  <si>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</si>
  <si>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</si>
  <si>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</si>
  <si>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</si>
  <si>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</si>
  <si>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</si>
  <si>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</si>
  <si>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</si>
  <si>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</si>
  <si>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</si>
  <si>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</si>
  <si>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</si>
  <si>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</si>
  <si>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</si>
  <si>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</si>
  <si>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</si>
  <si>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</si>
  <si>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</si>
  <si>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</si>
  <si>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</si>
  <si>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</si>
  <si>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</si>
  <si>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</si>
  <si>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</si>
  <si>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</si>
  <si>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</si>
  <si>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</si>
  <si>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</si>
  <si>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</si>
  <si>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</si>
  <si>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</si>
  <si>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</si>
  <si>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</si>
  <si>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</si>
  <si>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</si>
  <si>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</si>
  <si>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</si>
  <si>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</si>
  <si>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</si>
  <si>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</si>
  <si>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</si>
  <si>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</si>
  <si>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</si>
  <si>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</si>
  <si>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</si>
  <si>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</si>
  <si>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</si>
  <si>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</si>
  <si>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</si>
  <si>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</si>
  <si>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</si>
  <si>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</si>
  <si>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</si>
  <si>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</si>
  <si>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</si>
  <si>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</si>
  <si>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</si>
  <si>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</si>
  <si>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</si>
  <si>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</si>
  <si>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</si>
  <si>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</si>
  <si>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</si>
  <si>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</si>
  <si>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</si>
  <si>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</si>
  <si>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</si>
  <si>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</si>
  <si>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</si>
  <si>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</si>
  <si>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</si>
  <si>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</si>
  <si>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</si>
  <si>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</si>
  <si>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</si>
  <si>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</si>
  <si>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</si>
  <si>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</si>
  <si>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</si>
  <si>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</si>
  <si>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</si>
  <si>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</si>
  <si>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</si>
  <si>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</si>
  <si>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</si>
  <si>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</si>
  <si>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</si>
  <si>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</si>
  <si>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</si>
  <si>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</si>
  <si>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</si>
  <si>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</si>
  <si>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</si>
  <si>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</si>
  <si>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</si>
  <si>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</si>
  <si>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</si>
  <si>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</si>
  <si>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</si>
  <si>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</si>
  <si>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</si>
  <si>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</si>
  <si>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</si>
  <si>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</si>
  <si>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</si>
  <si>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</si>
  <si>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</si>
  <si>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</si>
  <si>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</si>
  <si>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</si>
  <si>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</si>
  <si>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</si>
  <si>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</si>
  <si>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</si>
  <si>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</si>
  <si>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</si>
  <si>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</si>
  <si>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</si>
  <si>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</si>
  <si>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</si>
  <si>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</si>
  <si>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</si>
  <si>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</si>
  <si>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</si>
  <si>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</si>
  <si>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</si>
  <si>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</si>
  <si>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</si>
  <si>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</si>
  <si>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</si>
  <si>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</si>
  <si>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</si>
  <si>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</si>
  <si>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</si>
  <si>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</si>
  <si>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</si>
  <si>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</si>
  <si>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</si>
  <si>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</si>
  <si>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</si>
  <si>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</si>
  <si>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</si>
  <si>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</si>
  <si>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</si>
  <si>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</si>
  <si>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</si>
  <si>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</si>
  <si>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</si>
  <si>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</si>
  <si>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</si>
  <si>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</si>
  <si>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</si>
  <si>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</si>
  <si>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</si>
  <si>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</si>
  <si>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</si>
  <si>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</si>
  <si>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</si>
  <si>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</si>
  <si>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</si>
  <si>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</si>
  <si>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</si>
  <si>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</si>
  <si>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</si>
  <si>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</si>
  <si>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</si>
  <si>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</si>
  <si>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</si>
  <si>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</si>
  <si>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</si>
  <si>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</si>
  <si>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</si>
  <si>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</si>
  <si>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</si>
  <si>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</si>
  <si>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</si>
  <si>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</si>
  <si>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</si>
  <si>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</si>
  <si>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</si>
  <si>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</si>
  <si>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</si>
  <si>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</si>
  <si>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</si>
  <si>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</si>
  <si>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</si>
  <si>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</si>
  <si>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</si>
  <si>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</si>
  <si>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</si>
  <si>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</si>
  <si>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</si>
  <si>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</si>
  <si>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</si>
  <si>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</si>
  <si>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</si>
  <si>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</si>
  <si>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</si>
  <si>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</si>
  <si>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</si>
  <si>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</si>
  <si>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</si>
  <si>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</si>
  <si>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</si>
  <si>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</si>
  <si>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</si>
  <si>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</si>
  <si>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</si>
  <si>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</si>
  <si>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</si>
  <si>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</si>
  <si>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</si>
  <si>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</si>
  <si>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</si>
  <si>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</si>
  <si>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</si>
  <si>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</si>
  <si>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</si>
  <si>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</si>
  <si>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</si>
  <si>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</si>
  <si>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</si>
  <si>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</si>
  <si>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</si>
  <si>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</si>
  <si>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</si>
  <si>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</si>
  <si>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</si>
  <si>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</si>
  <si>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</si>
  <si>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</si>
  <si>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</si>
  <si>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</si>
  <si>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</si>
  <si>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</si>
  <si>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</si>
  <si>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</si>
  <si>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</si>
  <si>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</si>
  <si>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</si>
  <si>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</si>
  <si>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</si>
  <si>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</si>
  <si>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</si>
  <si>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</si>
  <si>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</si>
  <si>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</si>
  <si>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</si>
  <si>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</si>
  <si>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</si>
  <si>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</si>
  <si>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</si>
  <si>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</si>
  <si>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</si>
  <si>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</si>
  <si>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</si>
  <si>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</si>
  <si>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</si>
  <si>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</si>
  <si>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</si>
  <si>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</si>
  <si>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</si>
  <si>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</si>
  <si>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</si>
  <si>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</si>
  <si>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</si>
  <si>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</si>
  <si>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</si>
  <si>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</si>
  <si>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</si>
  <si>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</si>
  <si>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</si>
  <si>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</si>
  <si>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</si>
  <si>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</si>
  <si>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</si>
  <si>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</si>
  <si>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</si>
  <si>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</si>
  <si>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</si>
  <si>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</si>
  <si>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</si>
  <si>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</si>
  <si>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</si>
  <si>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</si>
  <si>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</si>
  <si>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</si>
  <si>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</si>
  <si>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</si>
  <si>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</si>
  <si>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</si>
  <si>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</si>
  <si>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</si>
  <si>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</si>
  <si>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</si>
  <si>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</si>
  <si>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</si>
  <si>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</si>
  <si>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</si>
  <si>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</si>
  <si>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</si>
  <si>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</si>
  <si>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</si>
  <si>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</si>
  <si>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</si>
  <si>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</si>
  <si>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</si>
  <si>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</si>
  <si>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</si>
  <si>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</si>
  <si>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</si>
  <si>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</si>
  <si>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</si>
  <si>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</si>
  <si>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</si>
  <si>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</si>
  <si>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</si>
  <si>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</si>
  <si>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</si>
  <si>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</si>
  <si>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</si>
  <si>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</si>
  <si>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</si>
  <si>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</si>
  <si>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</si>
  <si>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</si>
  <si>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</si>
  <si>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</si>
  <si>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</si>
  <si>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</si>
  <si>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</si>
  <si>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</si>
  <si>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</si>
  <si>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</si>
  <si>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</si>
  <si>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</si>
  <si>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</si>
  <si>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</si>
  <si>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</si>
  <si>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</si>
  <si>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</si>
  <si>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</si>
  <si>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</si>
  <si>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</si>
  <si>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</si>
  <si>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</si>
  <si>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</si>
  <si>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</si>
  <si>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</si>
  <si>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</si>
  <si>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</si>
  <si>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</si>
  <si>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</si>
  <si>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</si>
  <si>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</si>
  <si>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</si>
  <si>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</si>
  <si>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</si>
  <si>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</si>
  <si>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</si>
  <si>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</si>
  <si>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</si>
  <si>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</si>
  <si>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</si>
  <si>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</si>
  <si>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</si>
  <si>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</si>
  <si>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</si>
  <si>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</si>
  <si>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</si>
  <si>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</si>
  <si>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</si>
  <si>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</si>
  <si>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</si>
  <si>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</si>
  <si>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</si>
  <si>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</si>
  <si>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</si>
  <si>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</si>
  <si>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</si>
  <si>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</si>
  <si>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</si>
  <si>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</si>
  <si>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</si>
  <si>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</si>
  <si>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</si>
  <si>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</si>
  <si>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</si>
  <si>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</si>
  <si>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</si>
  <si>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</si>
  <si>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</si>
  <si>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</si>
  <si>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</si>
  <si>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</si>
  <si>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</si>
  <si>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</si>
  <si>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</si>
  <si>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</si>
  <si>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</si>
  <si>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</si>
  <si>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</si>
  <si>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</si>
  <si>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</si>
  <si>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</si>
  <si>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</si>
  <si>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</si>
  <si>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</si>
  <si>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</si>
  <si>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</si>
  <si>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</si>
  <si>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</si>
  <si>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</si>
  <si>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</si>
  <si>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</si>
  <si>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</si>
  <si>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</si>
  <si>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</si>
  <si>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</si>
  <si>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</si>
  <si>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</si>
  <si>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</si>
  <si>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</si>
  <si>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</si>
  <si>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</si>
  <si>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</si>
  <si>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</si>
  <si>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</si>
  <si>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</si>
  <si>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</si>
  <si>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</si>
  <si>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</si>
  <si>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</si>
  <si>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</si>
  <si>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</si>
  <si>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</si>
  <si>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</si>
  <si>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</si>
  <si>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</si>
  <si>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</si>
  <si>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</si>
  <si>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</si>
  <si>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</si>
  <si>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</si>
  <si>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</si>
  <si>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</si>
  <si>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</si>
  <si>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</si>
  <si>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</si>
  <si>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</si>
  <si>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</si>
  <si>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</si>
  <si>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</si>
  <si>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</si>
  <si>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</si>
  <si>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</si>
  <si>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</si>
  <si>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</si>
  <si>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</si>
  <si>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</si>
  <si>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</si>
  <si>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</si>
  <si>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</si>
  <si>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</si>
  <si>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</si>
  <si>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</si>
  <si>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</si>
  <si>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</si>
  <si>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</si>
  <si>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</si>
  <si>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</si>
  <si>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</si>
  <si>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</si>
  <si>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</si>
  <si>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</si>
  <si>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</si>
  <si>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</si>
  <si>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</si>
  <si>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</si>
  <si>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</si>
  <si>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</si>
  <si>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</si>
  <si>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</si>
  <si>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</si>
  <si>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</si>
  <si>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</si>
  <si>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</si>
  <si>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</si>
  <si>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</si>
  <si>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</si>
  <si>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</si>
  <si>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</si>
  <si>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</si>
  <si>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</si>
  <si>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</si>
  <si>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</si>
  <si>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</si>
  <si>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</si>
  <si>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</si>
  <si>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</si>
  <si>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</si>
  <si>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</si>
  <si>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</si>
  <si>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</si>
  <si>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</si>
  <si>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</si>
  <si>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</si>
  <si>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</si>
  <si>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</si>
  <si>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</si>
  <si>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</si>
  <si>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</si>
  <si>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</si>
  <si>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</si>
  <si>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</si>
  <si>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</si>
  <si>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</si>
  <si>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</si>
  <si>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</si>
  <si>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</si>
  <si>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</si>
  <si>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</si>
  <si>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</si>
  <si>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</si>
  <si>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</si>
  <si>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</si>
  <si>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</si>
  <si>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</si>
  <si>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</si>
  <si>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</si>
  <si>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</si>
  <si>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</si>
  <si>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</si>
  <si>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</si>
  <si>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</si>
  <si>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</si>
  <si>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</si>
  <si>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</si>
  <si>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</si>
  <si>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</si>
  <si>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</si>
  <si>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</si>
  <si>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</si>
  <si>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</si>
  <si>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</si>
  <si>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</si>
  <si>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</si>
  <si>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</si>
  <si>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</si>
  <si>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</si>
  <si>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</si>
  <si>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</si>
  <si>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</si>
  <si>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</si>
  <si>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</si>
  <si>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</si>
  <si>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</si>
  <si>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</si>
  <si>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</si>
  <si>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</si>
  <si>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</si>
  <si>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</si>
  <si>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</si>
  <si>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</si>
  <si>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</si>
  <si>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</si>
  <si>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</si>
  <si>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</si>
  <si>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</si>
  <si>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</si>
  <si>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</si>
  <si>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</si>
  <si>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</si>
  <si>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</si>
  <si>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</si>
  <si>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</si>
  <si>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</si>
  <si>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</si>
  <si>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</si>
  <si>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</si>
  <si>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</si>
  <si>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</si>
  <si>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</si>
  <si>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</si>
  <si>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</si>
  <si>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</si>
  <si>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</si>
  <si>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</si>
  <si>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</si>
  <si>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</si>
  <si>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</si>
  <si>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</si>
  <si>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</si>
  <si>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</si>
  <si>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</si>
  <si>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</si>
  <si>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</si>
  <si>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</si>
  <si>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</si>
  <si>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</si>
  <si>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</si>
  <si>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</si>
  <si>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</si>
  <si>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</si>
  <si>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</si>
  <si>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</si>
  <si>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</si>
  <si>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</si>
  <si>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</si>
  <si>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</si>
  <si>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</si>
  <si>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</si>
  <si>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</si>
  <si>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</si>
  <si>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</si>
  <si>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</si>
  <si>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</si>
  <si>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</si>
  <si>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</si>
  <si>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</si>
  <si>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</si>
  <si>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</si>
  <si>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</si>
  <si>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</si>
  <si>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</si>
  <si>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</si>
  <si>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</si>
  <si>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</si>
  <si>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</si>
  <si>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</si>
  <si>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</si>
  <si>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</si>
  <si>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</si>
  <si>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</si>
  <si>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</si>
  <si>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</si>
  <si>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</si>
  <si>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</si>
  <si>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</si>
  <si>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</si>
  <si>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</si>
  <si>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</si>
  <si>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</si>
  <si>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</si>
  <si>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</si>
  <si>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</si>
  <si>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</si>
  <si>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</si>
  <si>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</si>
  <si>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</si>
  <si>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</si>
  <si>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</si>
  <si>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</si>
  <si>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</si>
  <si>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</si>
  <si>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</si>
  <si>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</si>
  <si>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</si>
  <si>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</si>
  <si>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</si>
  <si>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</si>
  <si>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</si>
  <si>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</si>
  <si>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</si>
  <si>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</si>
  <si>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</si>
  <si>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</si>
  <si>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</si>
  <si>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</si>
  <si>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</si>
  <si>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</si>
  <si>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</si>
  <si>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</si>
  <si>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</si>
  <si>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</si>
  <si>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</si>
  <si>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</si>
  <si>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</si>
  <si>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</si>
  <si>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</si>
  <si>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</si>
  <si>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</si>
  <si>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</si>
  <si>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</si>
  <si>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</si>
  <si>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</si>
  <si>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</si>
  <si>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</si>
  <si>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</si>
  <si>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</si>
  <si>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</si>
  <si>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</si>
  <si>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</si>
  <si>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</si>
  <si>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</si>
  <si>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</si>
  <si>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</si>
  <si>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</si>
  <si>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</si>
  <si>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</si>
  <si>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</si>
  <si>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</si>
  <si>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</si>
  <si>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</si>
  <si>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</si>
  <si>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</si>
  <si>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</si>
  <si>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</si>
  <si>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</si>
  <si>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</si>
  <si>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</si>
  <si>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</si>
  <si>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</si>
  <si>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</si>
  <si>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</si>
  <si>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</si>
  <si>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</si>
  <si>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</si>
  <si>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</si>
  <si>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</si>
  <si>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</si>
  <si>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</si>
  <si>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</si>
  <si>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</si>
  <si>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</si>
  <si>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</si>
  <si>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</si>
  <si>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</si>
  <si>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</si>
  <si>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</si>
  <si>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</si>
  <si>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</si>
  <si>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</si>
  <si>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</si>
  <si>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</si>
  <si>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</si>
  <si>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</si>
  <si>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</si>
  <si>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</si>
  <si>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</si>
  <si>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</si>
  <si>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</si>
  <si>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</si>
  <si>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</si>
  <si>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</si>
  <si>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</si>
  <si>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</si>
  <si>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</si>
  <si>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</si>
  <si>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</si>
  <si>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</si>
  <si>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</si>
  <si>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</si>
  <si>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</si>
  <si>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</si>
  <si>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</si>
  <si>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</si>
  <si>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</si>
  <si>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</si>
  <si>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</si>
  <si>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</si>
  <si>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</si>
  <si>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</si>
  <si>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</si>
  <si>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</si>
  <si>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</si>
  <si>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</si>
  <si>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</si>
  <si>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</si>
  <si>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</si>
  <si>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</si>
  <si>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</si>
  <si>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</si>
  <si>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</si>
  <si>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</si>
  <si>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</si>
  <si>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</si>
  <si>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</si>
  <si>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</si>
  <si>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</si>
  <si>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</si>
  <si>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</si>
  <si>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</si>
  <si>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</si>
  <si>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</si>
  <si>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</si>
  <si>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</si>
  <si>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</si>
  <si>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</si>
  <si>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</si>
  <si>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</si>
  <si>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</si>
  <si>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</si>
  <si>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</si>
  <si>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</si>
  <si>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</si>
  <si>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</si>
  <si>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</si>
  <si>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</si>
  <si>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</si>
  <si>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</si>
  <si>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</si>
  <si>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</si>
  <si>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</si>
  <si>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</si>
  <si>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</si>
  <si>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</si>
  <si>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</si>
  <si>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</si>
  <si>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</si>
  <si>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</si>
  <si>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</si>
  <si>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</si>
  <si>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</si>
  <si>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</si>
  <si>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</si>
  <si>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</si>
  <si>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</si>
  <si>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</si>
  <si>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</si>
  <si>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</si>
  <si>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</si>
  <si>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</si>
  <si>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</si>
  <si>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</si>
  <si>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</si>
  <si>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</si>
  <si>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</si>
  <si>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</si>
  <si>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</si>
  <si>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</si>
  <si>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</si>
  <si>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</si>
  <si>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</si>
  <si>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</si>
  <si>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</si>
  <si>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</si>
  <si>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</si>
  <si>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</si>
  <si>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</si>
  <si>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</si>
  <si>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</si>
  <si>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</si>
  <si>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</si>
  <si>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</si>
  <si>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</si>
  <si>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</si>
  <si>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</si>
  <si>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</si>
  <si>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</si>
  <si>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</si>
  <si>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</si>
  <si>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</si>
  <si>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</si>
  <si>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</si>
  <si>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</si>
  <si>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</si>
  <si>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</si>
  <si>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</si>
  <si>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</si>
  <si>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</si>
  <si>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</si>
  <si>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</si>
  <si>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</si>
  <si>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</si>
  <si>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</si>
  <si>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</si>
  <si>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</si>
  <si>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</si>
  <si>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</si>
  <si>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</si>
  <si>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</si>
  <si>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</si>
  <si>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</si>
  <si>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</si>
  <si>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</si>
  <si>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</si>
  <si>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</si>
  <si>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</si>
  <si>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</si>
  <si>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</si>
  <si>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</si>
  <si>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</si>
  <si>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</si>
  <si>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</si>
  <si>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</si>
  <si>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</si>
  <si>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</si>
  <si>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</si>
  <si>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</si>
  <si>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</si>
  <si>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</si>
  <si>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</si>
  <si>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</si>
  <si>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</si>
  <si>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</si>
  <si>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</si>
  <si>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</si>
  <si>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</si>
  <si>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</si>
  <si>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</si>
  <si>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</si>
  <si>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</si>
  <si>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</si>
  <si>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</si>
  <si>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</si>
  <si>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</si>
  <si>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</si>
  <si>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</si>
  <si>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</si>
  <si>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</si>
  <si>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</si>
  <si>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</si>
  <si>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</si>
  <si>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</si>
  <si>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</si>
  <si>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</si>
  <si>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</si>
  <si>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</si>
  <si>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</si>
  <si>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</si>
  <si>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</si>
  <si>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</si>
  <si>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</si>
  <si>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</si>
  <si>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</si>
  <si>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</si>
  <si>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</si>
  <si>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</si>
  <si>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</si>
  <si>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</si>
  <si>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</si>
  <si>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</si>
  <si>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</si>
  <si>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</si>
  <si>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</si>
  <si>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</si>
  <si>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</si>
  <si>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</si>
  <si>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</si>
  <si>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</si>
  <si>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</si>
  <si>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</si>
  <si>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</si>
  <si>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</si>
  <si>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</si>
  <si>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</si>
  <si>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</si>
  <si>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</si>
  <si>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</si>
  <si>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</si>
  <si>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</si>
  <si>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</si>
  <si>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</si>
  <si>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</si>
  <si>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</si>
  <si>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</si>
  <si>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</si>
  <si>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</si>
  <si>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</si>
  <si>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</si>
  <si>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</si>
  <si>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</si>
  <si>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</si>
  <si>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</si>
  <si>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</si>
  <si>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</si>
  <si>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</si>
  <si>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</si>
  <si>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</si>
  <si>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</si>
  <si>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</si>
  <si>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</si>
  <si>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</si>
  <si>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</si>
  <si>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</si>
  <si>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</si>
  <si>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</si>
  <si>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</si>
  <si>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</si>
  <si>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</si>
  <si>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</si>
  <si>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</si>
  <si>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</si>
  <si>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</si>
  <si>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</si>
  <si>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</si>
  <si>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</si>
  <si>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</si>
  <si>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</si>
  <si>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</si>
  <si>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</si>
  <si>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</si>
  <si>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</si>
  <si>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</si>
  <si>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</si>
  <si>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</si>
  <si>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</si>
  <si>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</si>
  <si>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</si>
  <si>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</si>
  <si>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</si>
  <si>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</si>
  <si>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</si>
  <si>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</si>
  <si>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</si>
  <si>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</si>
  <si>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</si>
  <si>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</si>
  <si>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</si>
  <si>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</si>
  <si>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</si>
  <si>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</si>
  <si>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</si>
  <si>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</si>
  <si>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</si>
  <si>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</si>
  <si>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</si>
  <si>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</si>
  <si>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</si>
  <si>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</si>
  <si>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</si>
  <si>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</si>
  <si>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</si>
  <si>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</si>
  <si>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</si>
  <si>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</si>
  <si>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</si>
  <si>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</si>
  <si>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</si>
  <si>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</si>
  <si>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</si>
  <si>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</si>
  <si>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</si>
  <si>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</si>
  <si>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</si>
  <si>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</si>
  <si>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</si>
  <si>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</si>
  <si>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</si>
  <si>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</si>
  <si>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</si>
  <si>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</si>
  <si>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</si>
  <si>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</si>
  <si>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</si>
  <si>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</si>
  <si>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</si>
  <si>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</si>
  <si>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</si>
  <si>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</si>
  <si>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</si>
  <si>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</si>
  <si>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</si>
  <si>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</si>
  <si>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</si>
  <si>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</si>
  <si>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</si>
  <si>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</si>
  <si>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</si>
  <si>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</si>
  <si>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</si>
  <si>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</si>
  <si>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</si>
  <si>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</si>
  <si>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</si>
  <si>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</si>
  <si>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</si>
  <si>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</si>
  <si>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</si>
  <si>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</si>
  <si>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</si>
  <si>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</si>
  <si>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</si>
  <si>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</si>
  <si>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</si>
  <si>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</si>
  <si>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</si>
  <si>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</si>
  <si>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</si>
  <si>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</si>
  <si>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</si>
  <si>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</si>
  <si>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</si>
  <si>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</si>
  <si>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</si>
  <si>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</si>
  <si>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</si>
  <si>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</si>
  <si>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</si>
  <si>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</si>
  <si>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</si>
  <si>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</si>
  <si>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</si>
  <si>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</si>
  <si>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</si>
  <si>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</si>
  <si>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</si>
  <si>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</si>
  <si>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</si>
  <si>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</si>
  <si>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</si>
  <si>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</si>
  <si>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</si>
  <si>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</si>
  <si>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</si>
  <si>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</si>
  <si>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</si>
  <si>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</si>
  <si>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</si>
  <si>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</si>
  <si>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</si>
  <si>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</si>
  <si>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</si>
  <si>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</si>
  <si>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</si>
  <si>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</si>
  <si>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</si>
  <si>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</si>
  <si>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</si>
  <si>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</si>
  <si>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</si>
  <si>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</si>
  <si>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</si>
  <si>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</si>
  <si>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</si>
  <si>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</si>
  <si>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</si>
  <si>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</si>
  <si>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</si>
  <si>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</si>
  <si>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</si>
  <si>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</si>
  <si>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</si>
  <si>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</si>
  <si>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</si>
  <si>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</si>
  <si>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</si>
  <si>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</si>
  <si>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</si>
  <si>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</si>
  <si>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</si>
  <si>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</si>
  <si>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</si>
  <si>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</si>
  <si>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</si>
  <si>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</si>
  <si>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</si>
  <si>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</si>
  <si>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</si>
  <si>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</si>
  <si>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</si>
  <si>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</si>
  <si>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</si>
  <si>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</si>
  <si>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</si>
  <si>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</si>
  <si>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</si>
  <si>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</si>
  <si>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</si>
  <si>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</si>
  <si>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</si>
  <si>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</si>
  <si>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</si>
  <si>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</si>
  <si>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</si>
  <si>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</si>
  <si>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</si>
  <si>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</si>
  <si>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</si>
  <si>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</si>
  <si>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</si>
  <si>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</si>
  <si>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</si>
  <si>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</si>
  <si>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</si>
  <si>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</si>
  <si>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</si>
  <si>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</si>
  <si>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</si>
  <si>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</si>
  <si>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</si>
  <si>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</si>
  <si>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</si>
  <si>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</si>
  <si>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</si>
  <si>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</si>
  <si>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</si>
  <si>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</si>
  <si>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</si>
  <si>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</si>
  <si>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</si>
  <si>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</si>
  <si>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</si>
  <si>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</si>
  <si>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</si>
  <si>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</si>
  <si>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</si>
  <si>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</si>
  <si>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</si>
  <si>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</si>
  <si>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</si>
  <si>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</si>
  <si>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</si>
  <si>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</si>
  <si>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</si>
  <si>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</si>
  <si>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</si>
  <si>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</si>
  <si>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</si>
  <si>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</si>
  <si>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</si>
  <si>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</si>
  <si>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</si>
  <si>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</si>
  <si>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</si>
  <si>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</si>
  <si>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</si>
  <si>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</si>
  <si>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</si>
  <si>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</si>
  <si>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</si>
  <si>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</si>
  <si>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</si>
  <si>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</si>
  <si>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</si>
  <si>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</si>
  <si>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</si>
  <si>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</si>
  <si>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</si>
  <si>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</si>
  <si>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</si>
  <si>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</si>
  <si>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</si>
  <si>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</si>
  <si>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</si>
  <si>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</si>
  <si>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</si>
  <si>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</si>
  <si>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</si>
  <si>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</si>
  <si>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</si>
  <si>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</si>
  <si>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</si>
  <si>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</si>
  <si>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</si>
  <si>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</si>
  <si>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</si>
  <si>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</si>
  <si>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</si>
  <si>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</si>
  <si>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</si>
  <si>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</si>
  <si>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</si>
  <si>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</si>
  <si>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</si>
  <si>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</si>
  <si>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</si>
  <si>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</si>
  <si>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</si>
  <si>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</si>
  <si>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</si>
  <si>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</si>
  <si>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</si>
  <si>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</si>
  <si>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</si>
  <si>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</si>
  <si>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</si>
  <si>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</si>
  <si>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</si>
  <si>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</si>
  <si>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</si>
  <si>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</si>
  <si>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</si>
  <si>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</si>
  <si>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</si>
  <si>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</si>
  <si>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</si>
  <si>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</si>
  <si>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</si>
  <si>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</si>
  <si>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</si>
  <si>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</si>
  <si>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</si>
  <si>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</si>
  <si>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</si>
  <si>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</si>
  <si>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</si>
  <si>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</si>
  <si>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</si>
  <si>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</si>
  <si>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</si>
  <si>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</si>
  <si>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</si>
  <si>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</si>
  <si>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</si>
  <si>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</si>
  <si>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</si>
  <si>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</si>
  <si>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</si>
  <si>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</si>
  <si>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</si>
  <si>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</si>
  <si>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</si>
  <si>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</si>
  <si>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</si>
  <si>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</si>
  <si>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</si>
  <si>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</si>
  <si>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</si>
  <si>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</si>
  <si>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</si>
  <si>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</si>
  <si>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</si>
  <si>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</si>
  <si>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</si>
  <si>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</si>
  <si>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</si>
  <si>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</si>
  <si>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</si>
  <si>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</si>
  <si>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</si>
  <si>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</si>
  <si>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</si>
  <si>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</si>
  <si>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</si>
  <si>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</si>
  <si>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</si>
  <si>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</si>
  <si>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</si>
  <si>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</si>
  <si>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</si>
  <si>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</si>
  <si>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</si>
  <si>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</si>
  <si>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</si>
  <si>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</si>
  <si>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</si>
  <si>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</si>
  <si>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</si>
  <si>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</si>
  <si>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</si>
  <si>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</si>
  <si>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</si>
  <si>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</si>
  <si>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</si>
  <si>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</si>
  <si>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</si>
  <si>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</si>
  <si>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</si>
  <si>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</si>
  <si>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</si>
  <si>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</si>
  <si>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</si>
  <si>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</si>
  <si>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</si>
  <si>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</si>
  <si>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</si>
  <si>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</si>
  <si>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</si>
  <si>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</si>
  <si>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</si>
  <si>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</si>
  <si>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</si>
  <si>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</si>
  <si>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</si>
  <si>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</si>
  <si>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</si>
  <si>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</si>
  <si>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</si>
  <si>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</si>
  <si>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</si>
  <si>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</si>
  <si>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</si>
  <si>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</si>
  <si>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</si>
  <si>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</si>
  <si>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</si>
  <si>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</si>
  <si>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</si>
  <si>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</si>
  <si>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</si>
  <si>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</si>
  <si>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</si>
  <si>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</si>
  <si>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</si>
  <si>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</si>
  <si>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</si>
  <si>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</si>
  <si>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</si>
  <si>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</si>
  <si>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</si>
  <si>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</si>
  <si>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</si>
  <si>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</si>
  <si>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</si>
  <si>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</si>
  <si>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</si>
  <si>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</si>
  <si>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</si>
  <si>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</si>
  <si>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</si>
  <si>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</si>
  <si>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</si>
  <si>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</si>
  <si>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</si>
  <si>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</si>
  <si>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</si>
  <si>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</si>
  <si>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</si>
  <si>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</si>
  <si>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</si>
  <si>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</si>
  <si>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</si>
  <si>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</si>
  <si>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</si>
  <si>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</si>
  <si>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</si>
  <si>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</si>
  <si>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</si>
  <si>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</si>
  <si>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</si>
  <si>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</si>
  <si>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</si>
  <si>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</si>
  <si>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</si>
  <si>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</si>
  <si>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</si>
  <si>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</si>
  <si>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</si>
  <si>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</si>
  <si>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</si>
  <si>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</si>
  <si>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</si>
  <si>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</si>
  <si>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</si>
  <si>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</si>
  <si>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</si>
  <si>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</si>
  <si>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</si>
  <si>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</si>
  <si>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</si>
  <si>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</si>
  <si>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</si>
  <si>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</si>
  <si>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</si>
  <si>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</si>
  <si>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</si>
  <si>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</si>
  <si>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</si>
  <si>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</si>
  <si>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</si>
  <si>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</si>
  <si>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</si>
  <si>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</si>
  <si>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</si>
  <si>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</si>
  <si>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</si>
  <si>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</si>
  <si>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</si>
  <si>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</si>
  <si>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</si>
  <si>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</si>
  <si>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</si>
  <si>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</si>
  <si>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</si>
  <si>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</si>
  <si>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</si>
  <si>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</si>
  <si>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</si>
  <si>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</si>
  <si>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</si>
  <si>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</si>
  <si>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</si>
  <si>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</si>
  <si>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</si>
  <si>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</si>
  <si>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</si>
  <si>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</si>
  <si>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</si>
  <si>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</si>
  <si>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</si>
  <si>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</si>
  <si>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</si>
  <si>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</si>
  <si>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</si>
  <si>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</si>
  <si>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</si>
  <si>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</si>
  <si>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</si>
  <si>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</si>
  <si>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</si>
  <si>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</si>
  <si>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</si>
  <si>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</si>
  <si>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</si>
  <si>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</si>
  <si>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</si>
  <si>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</si>
  <si>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</si>
  <si>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</si>
  <si>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</si>
  <si>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</si>
  <si>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</si>
  <si>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</si>
  <si>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</si>
  <si>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</si>
  <si>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</si>
  <si>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</si>
  <si>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</si>
  <si>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</si>
  <si>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</si>
  <si>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</si>
  <si>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</si>
  <si>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</si>
  <si>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</si>
  <si>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</si>
  <si>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</si>
  <si>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</si>
  <si>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</si>
  <si>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</si>
  <si>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</si>
  <si>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</si>
  <si>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</si>
  <si>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</si>
  <si>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</si>
  <si>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</si>
  <si>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</si>
  <si>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</si>
  <si>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</si>
  <si>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</si>
  <si>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</si>
  <si>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</si>
  <si>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</si>
  <si>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</si>
  <si>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</si>
  <si>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</si>
  <si>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</si>
  <si>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</si>
  <si>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</si>
  <si>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</si>
  <si>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</si>
  <si>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</si>
  <si>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</si>
  <si>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</si>
  <si>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</si>
  <si>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</si>
  <si>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</si>
  <si>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</si>
  <si>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</si>
  <si>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</si>
  <si>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</si>
  <si>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</si>
  <si>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</si>
  <si>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</si>
  <si>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</si>
  <si>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</si>
  <si>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</si>
  <si>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</si>
  <si>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</si>
  <si>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</si>
  <si>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</si>
  <si>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</si>
  <si>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</si>
  <si>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</si>
  <si>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</si>
  <si>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</si>
  <si>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</si>
  <si>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</si>
  <si>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</si>
  <si>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</si>
  <si>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</si>
  <si>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</si>
  <si>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</si>
  <si>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</si>
  <si>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</si>
  <si>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</si>
  <si>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</si>
  <si>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</si>
  <si>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</si>
  <si>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</si>
  <si>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</si>
  <si>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</si>
  <si>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</si>
  <si>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</si>
  <si>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</si>
  <si>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</si>
  <si>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</si>
  <si>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</si>
  <si>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</si>
  <si>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</si>
  <si>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</si>
  <si>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</si>
  <si>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</si>
  <si>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</si>
  <si>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</si>
  <si>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</si>
  <si>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</si>
  <si>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</si>
  <si>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</si>
  <si>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</si>
  <si>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</si>
  <si>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</si>
  <si>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</si>
  <si>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</si>
  <si>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</si>
  <si>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</si>
  <si>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</si>
  <si>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</si>
  <si>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</si>
  <si>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</si>
  <si>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</si>
  <si>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</si>
  <si>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</si>
  <si>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</si>
  <si>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</si>
  <si>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</si>
  <si>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</si>
  <si>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</si>
  <si>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</si>
  <si>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</si>
  <si>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</si>
  <si>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</si>
  <si>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</si>
  <si>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</si>
  <si>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</si>
  <si>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</si>
  <si>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</si>
  <si>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</si>
  <si>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</si>
  <si>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</si>
  <si>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</si>
  <si>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</si>
  <si>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</si>
  <si>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</si>
  <si>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</si>
  <si>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</si>
  <si>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</si>
  <si>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</si>
  <si>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</si>
  <si>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</si>
  <si>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</si>
  <si>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</si>
  <si>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</si>
  <si>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</si>
  <si>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</si>
  <si>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</si>
  <si>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</si>
  <si>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</si>
  <si>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</si>
  <si>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</si>
  <si>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</si>
  <si>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</si>
  <si>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</si>
  <si>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</si>
  <si>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</si>
  <si>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</si>
  <si>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</si>
  <si>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</si>
  <si>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</si>
  <si>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</si>
  <si>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</si>
  <si>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</si>
  <si>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</si>
  <si>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</si>
  <si>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</si>
  <si>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</si>
  <si>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</si>
  <si>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</si>
  <si>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</si>
  <si>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</si>
  <si>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</si>
  <si>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</si>
  <si>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</si>
  <si>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</si>
  <si>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</si>
  <si>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</si>
  <si>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</si>
  <si>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</si>
  <si>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</si>
  <si>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</si>
  <si>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</si>
  <si>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</si>
  <si>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</si>
  <si>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</si>
  <si>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</si>
  <si>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</si>
  <si>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</si>
  <si>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</si>
  <si>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</si>
  <si>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</si>
  <si>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</si>
  <si>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</si>
  <si>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</si>
  <si>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</si>
  <si>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</si>
  <si>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</si>
  <si>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</si>
  <si>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</si>
  <si>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</si>
  <si>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</si>
  <si>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</si>
  <si>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</si>
  <si>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</si>
  <si>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</si>
  <si>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</si>
  <si>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</si>
  <si>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</si>
  <si>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</si>
  <si>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</si>
  <si>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</si>
  <si>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</si>
  <si>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</si>
  <si>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</si>
  <si>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</si>
  <si>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</si>
  <si>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</si>
  <si>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</si>
  <si>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</si>
  <si>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</si>
  <si>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</si>
  <si>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</si>
  <si>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</si>
  <si>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</si>
  <si>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</si>
  <si>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</si>
  <si>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</si>
  <si>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</si>
  <si>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</si>
  <si>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</si>
  <si>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</si>
  <si>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</si>
  <si>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</si>
  <si>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</si>
  <si>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</si>
  <si>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</si>
  <si>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</si>
  <si>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</si>
  <si>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</si>
  <si>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</si>
  <si>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</si>
  <si>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</si>
  <si>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</si>
  <si>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</si>
  <si>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</si>
  <si>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</si>
  <si>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</si>
  <si>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</si>
  <si>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</si>
  <si>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</si>
  <si>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</si>
  <si>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</si>
  <si>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</si>
  <si>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</si>
  <si>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</si>
  <si>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</si>
  <si>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</si>
  <si>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</si>
  <si>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</si>
  <si>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</si>
  <si>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</si>
  <si>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</si>
  <si>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</si>
  <si>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</si>
  <si>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</si>
  <si>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</si>
  <si>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</si>
  <si>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</si>
  <si>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</si>
  <si>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</si>
  <si>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</si>
  <si>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</si>
  <si>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</si>
  <si>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</si>
  <si>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</si>
  <si>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</si>
  <si>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</si>
  <si>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</si>
  <si>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</si>
  <si>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</si>
  <si>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</si>
  <si>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</si>
  <si>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</si>
  <si>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</si>
  <si>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</si>
  <si>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</si>
  <si>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</si>
  <si>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</si>
  <si>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</si>
  <si>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</si>
  <si>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</si>
  <si>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</si>
  <si>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</si>
  <si>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</si>
  <si>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</si>
  <si>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</si>
  <si>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</si>
  <si>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</si>
  <si>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</si>
  <si>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</si>
  <si>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</si>
  <si>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</si>
  <si>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</si>
  <si>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</si>
  <si>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</si>
  <si>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</si>
  <si>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</si>
  <si>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</si>
  <si>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</si>
  <si>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</si>
  <si>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</si>
  <si>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</si>
  <si>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</si>
  <si>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</si>
  <si>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</si>
  <si>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</si>
  <si>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</si>
  <si>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</si>
  <si>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</si>
  <si>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</si>
  <si>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</si>
  <si>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</si>
  <si>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</si>
  <si>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</si>
  <si>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</si>
  <si>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</si>
  <si>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</si>
  <si>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</si>
  <si>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</si>
  <si>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</si>
  <si>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</si>
  <si>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</si>
  <si>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</si>
  <si>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</si>
  <si>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</si>
  <si>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</si>
  <si>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</si>
  <si>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</si>
  <si>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</si>
  <si>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</si>
  <si>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</si>
  <si>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</si>
  <si>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</si>
  <si>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</si>
  <si>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</si>
  <si>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</si>
  <si>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</si>
  <si>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</si>
  <si>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</si>
  <si>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</si>
  <si>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</si>
  <si>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</si>
  <si>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</si>
  <si>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</si>
  <si>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</si>
  <si>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</si>
  <si>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</si>
  <si>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</si>
  <si>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</si>
  <si>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</si>
  <si>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</si>
  <si>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</si>
  <si>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</si>
  <si>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</si>
  <si>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</si>
  <si>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</si>
  <si>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</si>
  <si>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</si>
  <si>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</si>
  <si>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</si>
  <si>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</si>
  <si>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</si>
  <si>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</si>
  <si>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</si>
  <si>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</si>
  <si>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</si>
  <si>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</si>
  <si>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</si>
  <si>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</si>
  <si>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</si>
  <si>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</si>
  <si>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</si>
  <si>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</si>
  <si>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</si>
  <si>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</si>
  <si>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</si>
  <si>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</si>
  <si>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</si>
  <si>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</si>
  <si>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</si>
  <si>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</si>
  <si>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</si>
  <si>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</si>
  <si>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</si>
  <si>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</si>
  <si>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</si>
  <si>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</si>
  <si>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</si>
  <si>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</si>
  <si>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</si>
  <si>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</si>
  <si>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</si>
  <si>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</si>
  <si>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</si>
  <si>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</si>
  <si>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</si>
  <si>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</si>
  <si>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</si>
  <si>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</si>
  <si>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</si>
  <si>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</si>
  <si>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</si>
  <si>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</si>
  <si>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</si>
  <si>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</si>
  <si>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</si>
  <si>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</si>
  <si>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</si>
  <si>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</si>
  <si>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</si>
  <si>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</si>
  <si>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</si>
  <si>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</si>
  <si>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</si>
  <si>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</si>
  <si>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</si>
  <si>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</si>
  <si>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</si>
  <si>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</si>
  <si>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</si>
  <si>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</si>
  <si>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</si>
  <si>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</si>
  <si>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</si>
  <si>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</si>
  <si>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</si>
  <si>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</si>
  <si>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</si>
  <si>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</si>
  <si>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</si>
  <si>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</si>
  <si>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</si>
  <si>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</si>
  <si>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</si>
  <si>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</si>
  <si>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</si>
  <si>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</si>
  <si>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</si>
  <si>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</si>
  <si>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</si>
  <si>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</si>
  <si>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</si>
  <si>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</si>
  <si>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</si>
  <si>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</si>
  <si>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</si>
  <si>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</si>
  <si>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</si>
  <si>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</si>
  <si>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</si>
  <si>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</si>
  <si>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</si>
  <si>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</si>
  <si>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</si>
  <si>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</si>
  <si>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</si>
  <si>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</si>
  <si>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</si>
  <si>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</si>
  <si>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</si>
  <si>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</si>
  <si>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</si>
  <si>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</si>
  <si>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</si>
  <si>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</si>
  <si>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</si>
  <si>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</si>
  <si>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</si>
  <si>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</si>
  <si>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</si>
  <si>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</si>
  <si>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</si>
  <si>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</si>
  <si>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</si>
  <si>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</si>
  <si>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</si>
  <si>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</si>
  <si>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</si>
  <si>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</si>
  <si>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</si>
  <si>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</si>
  <si>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</si>
  <si>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</si>
  <si>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</si>
  <si>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</si>
  <si>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</si>
  <si>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</si>
  <si>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</si>
  <si>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</si>
  <si>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</si>
  <si>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</si>
  <si>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</si>
  <si>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</si>
  <si>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</si>
  <si>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</si>
  <si>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</si>
  <si>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</si>
  <si>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</si>
  <si>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</si>
  <si>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</si>
  <si>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</si>
  <si>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</si>
  <si>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</si>
  <si>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</si>
  <si>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</si>
  <si>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</si>
  <si>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</si>
  <si>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</si>
  <si>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</si>
  <si>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</si>
  <si>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</si>
  <si>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</si>
  <si>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</si>
  <si>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</si>
  <si>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</si>
  <si>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</si>
  <si>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</si>
  <si>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</si>
  <si>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</si>
  <si>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</si>
  <si>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</si>
  <si>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</si>
  <si>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</si>
  <si>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</si>
  <si>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</si>
  <si>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</si>
  <si>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</si>
  <si>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</si>
  <si>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</si>
  <si>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</si>
  <si>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</si>
  <si>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</si>
  <si>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</si>
  <si>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</si>
  <si>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</si>
  <si>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</si>
  <si>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</si>
  <si>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</si>
  <si>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</si>
  <si>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</si>
  <si>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</si>
  <si>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</si>
  <si>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</si>
  <si>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</si>
  <si>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</si>
  <si>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</si>
  <si>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</si>
  <si>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</si>
  <si>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</si>
  <si>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</si>
  <si>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</si>
  <si>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</si>
  <si>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</si>
  <si>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</si>
  <si>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</si>
  <si>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</si>
  <si>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</si>
  <si>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</si>
  <si>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</si>
  <si>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</si>
  <si>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</si>
  <si>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</si>
  <si>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</si>
  <si>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</si>
  <si>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</si>
  <si>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</si>
  <si>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</si>
  <si>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</si>
  <si>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</si>
  <si>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</si>
  <si>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</si>
  <si>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</si>
  <si>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</si>
  <si>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</si>
  <si>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</si>
  <si>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</si>
  <si>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</si>
  <si>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</si>
  <si>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</si>
  <si>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</si>
  <si>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</si>
  <si>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</si>
  <si>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</si>
  <si>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</si>
  <si>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</si>
  <si>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</si>
  <si>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</si>
  <si>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</si>
  <si>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</si>
  <si>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</si>
  <si>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</si>
  <si>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</si>
  <si>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</si>
  <si>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</si>
  <si>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</si>
  <si>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</si>
  <si>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</si>
  <si>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</si>
  <si>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</si>
  <si>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</si>
  <si>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</si>
  <si>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</si>
  <si>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</si>
  <si>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</si>
  <si>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</si>
  <si>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</si>
  <si>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</si>
  <si>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</si>
  <si>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</si>
  <si>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</si>
  <si>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</si>
  <si>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</si>
  <si>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</si>
  <si>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</si>
  <si>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</si>
  <si>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</si>
  <si>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</si>
  <si>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</si>
  <si>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</si>
  <si>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</si>
  <si>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</si>
  <si>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</si>
  <si>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</si>
  <si>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</si>
  <si>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</si>
  <si>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</si>
  <si>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</si>
  <si>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</si>
  <si>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</si>
  <si>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</si>
  <si>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</si>
  <si>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</si>
  <si>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</si>
  <si>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</si>
  <si>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</si>
  <si>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</si>
  <si>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</si>
  <si>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</si>
  <si>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</si>
  <si>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</si>
  <si>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</si>
  <si>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</si>
  <si>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</si>
  <si>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</si>
  <si>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</si>
  <si>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</si>
  <si>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</si>
  <si>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</si>
  <si>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</si>
  <si>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</si>
  <si>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</si>
  <si>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</si>
  <si>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</si>
  <si>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</si>
  <si>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</si>
  <si>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</si>
  <si>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</si>
  <si>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</si>
  <si>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</si>
  <si>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</si>
  <si>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</si>
  <si>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</si>
  <si>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</si>
  <si>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</si>
  <si>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</si>
  <si>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</si>
  <si>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</si>
  <si>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</si>
  <si>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</si>
  <si>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</si>
  <si>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</si>
  <si>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</si>
  <si>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</si>
  <si>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</si>
  <si>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</si>
  <si>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</si>
  <si>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</si>
  <si>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</si>
  <si>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</si>
  <si>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</si>
  <si>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</si>
  <si>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</si>
  <si>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</si>
  <si>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</si>
  <si>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</si>
  <si>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</si>
  <si>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</si>
  <si>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</si>
  <si>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</si>
  <si>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</si>
  <si>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</si>
  <si>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</si>
  <si>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</si>
  <si>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</si>
  <si>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</si>
  <si>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</si>
  <si>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</si>
  <si>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</si>
  <si>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</si>
  <si>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</si>
  <si>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</si>
  <si>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</si>
  <si>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</si>
  <si>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</si>
  <si>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</si>
  <si>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</si>
  <si>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</si>
  <si>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</si>
  <si>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</si>
  <si>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</si>
  <si>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</si>
  <si>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</si>
  <si>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</si>
  <si>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</si>
  <si>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</si>
  <si>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</si>
  <si>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</si>
  <si>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</si>
  <si>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</si>
  <si>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</si>
  <si>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</si>
  <si>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</si>
  <si>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</si>
  <si>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</si>
  <si>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</si>
  <si>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</si>
  <si>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</si>
  <si>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</si>
  <si>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</si>
  <si>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</si>
  <si>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</si>
  <si>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</si>
  <si>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</si>
  <si>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</si>
  <si>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</si>
  <si>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</si>
  <si>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</si>
  <si>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</si>
  <si>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</si>
  <si>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</si>
  <si>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</si>
  <si>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</si>
  <si>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</si>
  <si>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</si>
  <si>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</si>
  <si>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</si>
  <si>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</si>
  <si>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</si>
  <si>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</si>
  <si>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</si>
  <si>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</si>
  <si>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</si>
  <si>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</si>
  <si>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</si>
  <si>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</si>
  <si>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</si>
  <si>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</si>
  <si>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</si>
  <si>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</si>
  <si>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</si>
  <si>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</si>
  <si>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</si>
  <si>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</si>
  <si>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</si>
  <si>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</si>
  <si>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</si>
  <si>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</si>
  <si>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</si>
  <si>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</si>
  <si>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</si>
  <si>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</si>
  <si>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</si>
  <si>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</si>
  <si>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</si>
  <si>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</si>
  <si>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</si>
  <si>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</si>
  <si>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</si>
  <si>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</si>
  <si>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</si>
  <si>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</si>
  <si>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</si>
  <si>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</si>
  <si>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</si>
  <si>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</si>
  <si>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</si>
  <si>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</si>
  <si>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</si>
  <si>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</si>
  <si>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</si>
  <si>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</si>
  <si>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</si>
  <si>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</si>
  <si>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</si>
  <si>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</si>
  <si>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</si>
  <si>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</si>
  <si>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</si>
  <si>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</si>
  <si>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</si>
  <si>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</si>
  <si>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</si>
  <si>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</si>
  <si>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</si>
  <si>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</si>
  <si>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</si>
  <si>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</si>
  <si>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</si>
  <si>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</si>
  <si>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</si>
  <si>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</si>
  <si>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</si>
  <si>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</si>
  <si>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</si>
  <si>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</si>
  <si>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</si>
  <si>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</si>
  <si>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</si>
  <si>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</si>
  <si>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</si>
  <si>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</si>
  <si>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</si>
  <si>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</si>
  <si>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</si>
  <si>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</si>
  <si>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</si>
  <si>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</si>
  <si>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</si>
  <si>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</si>
  <si>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</si>
  <si>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</si>
  <si>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</si>
  <si>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</si>
  <si>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</si>
  <si>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</si>
  <si>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</si>
  <si>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</si>
  <si>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</si>
  <si>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</si>
  <si>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</si>
  <si>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</si>
  <si>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</si>
  <si>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</si>
  <si>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</si>
  <si>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</si>
  <si>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</si>
  <si>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</si>
  <si>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</si>
  <si>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</si>
  <si>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</si>
  <si>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</si>
  <si>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</si>
  <si>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</si>
  <si>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</si>
  <si>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</si>
  <si>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</si>
  <si>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</si>
  <si>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</si>
  <si>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</si>
  <si>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</si>
  <si>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</si>
  <si>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</si>
  <si>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</si>
  <si>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</si>
  <si>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</si>
  <si>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</si>
  <si>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</si>
  <si>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</si>
  <si>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</si>
  <si>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</si>
  <si>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</si>
  <si>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</si>
  <si>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</si>
  <si>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</si>
  <si>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</si>
  <si>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</si>
  <si>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</si>
  <si>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</si>
  <si>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</si>
  <si>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</si>
  <si>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</si>
  <si>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</si>
  <si>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</si>
  <si>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</si>
  <si>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</si>
  <si>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</si>
  <si>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</si>
  <si>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</si>
  <si>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</si>
  <si>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</si>
  <si>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</si>
  <si>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</si>
  <si>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</si>
  <si>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</si>
  <si>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</si>
  <si>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</si>
  <si>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</si>
  <si>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</si>
  <si>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</si>
  <si>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</si>
  <si>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</si>
  <si>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</si>
  <si>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</si>
  <si>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</si>
  <si>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</si>
  <si>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</si>
  <si>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</si>
  <si>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</si>
  <si>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</si>
  <si>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</si>
  <si>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</si>
  <si>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</si>
  <si>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</si>
  <si>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</si>
  <si>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</si>
  <si>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</si>
  <si>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</si>
  <si>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</si>
  <si>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</si>
  <si>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</si>
  <si>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</si>
  <si>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</si>
  <si>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</si>
  <si>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</si>
  <si>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</si>
  <si>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</si>
  <si>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</si>
  <si>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</si>
  <si>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</si>
  <si>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</si>
  <si>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</si>
  <si>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</si>
  <si>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</si>
  <si>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</si>
  <si>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</si>
  <si>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</si>
  <si>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</si>
  <si>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</si>
  <si>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</si>
  <si>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</si>
  <si>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</si>
  <si>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</si>
  <si>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</si>
  <si>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</si>
  <si>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</si>
  <si>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</si>
  <si>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</si>
  <si>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</si>
  <si>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</si>
  <si>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</si>
  <si>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</si>
  <si>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</si>
  <si>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</si>
  <si>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</si>
  <si>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</si>
  <si>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</si>
  <si>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</si>
  <si>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</si>
  <si>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</si>
  <si>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</si>
  <si>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</si>
  <si>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</si>
  <si>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</si>
  <si>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</si>
  <si>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</si>
  <si>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</si>
  <si>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</si>
  <si>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</si>
  <si>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</si>
  <si>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</si>
  <si>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</si>
  <si>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</si>
  <si>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</si>
  <si>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</si>
  <si>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</si>
  <si>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</si>
  <si>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</si>
  <si>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</si>
  <si>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</si>
  <si>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</si>
  <si>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</si>
  <si>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</si>
  <si>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</si>
  <si>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</si>
  <si>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</si>
  <si>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</si>
  <si>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</si>
  <si>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</si>
  <si>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</si>
  <si>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</si>
  <si>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</si>
  <si>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</si>
  <si>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</si>
  <si>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</si>
  <si>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</si>
  <si>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</si>
  <si>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</si>
  <si>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</si>
  <si>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</si>
  <si>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</si>
  <si>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</si>
  <si>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</si>
  <si>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</si>
  <si>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</si>
  <si>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</si>
  <si>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</si>
  <si>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</si>
  <si>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</si>
  <si>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</si>
  <si>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</si>
  <si>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</si>
  <si>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</si>
  <si>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</si>
  <si>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</si>
  <si>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</si>
  <si>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</si>
  <si>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</si>
  <si>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</si>
  <si>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</si>
  <si>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</si>
  <si>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</si>
  <si>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</si>
  <si>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</si>
  <si>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</si>
  <si>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</si>
  <si>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</si>
  <si>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</si>
  <si>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</si>
  <si>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</si>
  <si>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</si>
  <si>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</si>
  <si>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</si>
  <si>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</si>
  <si>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</si>
  <si>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</si>
  <si>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</si>
  <si>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</si>
  <si>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</si>
  <si>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</si>
  <si>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</si>
  <si>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</si>
  <si>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</si>
  <si>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</si>
  <si>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</si>
  <si>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</si>
  <si>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</si>
  <si>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</si>
  <si>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</si>
  <si>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</si>
  <si>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</si>
  <si>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</si>
  <si>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</si>
  <si>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</si>
  <si>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</si>
  <si>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</si>
  <si>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</si>
  <si>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</si>
  <si>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</si>
  <si>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</si>
  <si>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</si>
  <si>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</si>
  <si>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</si>
  <si>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</si>
  <si>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</si>
  <si>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</si>
  <si>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</si>
  <si>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</si>
  <si>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</si>
  <si>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</si>
  <si>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</si>
  <si>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</si>
  <si>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</si>
  <si>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</si>
  <si>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</si>
  <si>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</si>
  <si>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</si>
  <si>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</si>
  <si>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</si>
  <si>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</si>
  <si>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</si>
  <si>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</si>
  <si>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</si>
  <si>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</si>
  <si>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</si>
  <si>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</si>
  <si>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</si>
  <si>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</si>
  <si>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</si>
  <si>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</si>
  <si>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</si>
  <si>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</si>
  <si>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</si>
  <si>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</si>
  <si>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</si>
  <si>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</si>
  <si>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</si>
  <si>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</si>
  <si>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</si>
  <si>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</si>
  <si>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</si>
  <si>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</si>
  <si>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</si>
  <si>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</si>
  <si>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</si>
  <si>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</si>
  <si>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</si>
  <si>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</si>
  <si>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</si>
  <si>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</si>
  <si>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</si>
  <si>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</si>
  <si>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</si>
  <si>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</si>
  <si>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</si>
  <si>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</si>
  <si>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</si>
  <si>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</si>
  <si>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</si>
  <si>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</si>
  <si>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</si>
  <si>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</si>
  <si>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</si>
  <si>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</si>
  <si>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</si>
  <si>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</si>
  <si>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</si>
  <si>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</si>
  <si>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</si>
  <si>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</si>
  <si>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</si>
  <si>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</si>
  <si>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</si>
  <si>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</si>
  <si>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</si>
  <si>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</si>
  <si>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</si>
  <si>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</si>
  <si>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</si>
  <si>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</si>
  <si>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</si>
  <si>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</si>
  <si>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</si>
  <si>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</si>
  <si>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</si>
  <si>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</si>
  <si>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</si>
  <si>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</si>
  <si>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</si>
  <si>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</si>
  <si>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</si>
  <si>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</si>
  <si>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</si>
  <si>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</si>
  <si>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</si>
  <si>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</si>
  <si>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</si>
  <si>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</si>
  <si>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</si>
  <si>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</si>
  <si>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</si>
  <si>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</si>
  <si>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</si>
  <si>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</si>
  <si>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</si>
  <si>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</si>
  <si>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</si>
  <si>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</si>
  <si>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</si>
  <si>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</si>
  <si>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</si>
  <si>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</si>
  <si>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</si>
  <si>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</si>
  <si>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</si>
  <si>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</si>
  <si>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</si>
  <si>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</si>
  <si>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</si>
  <si>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</si>
  <si>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</si>
  <si>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</si>
  <si>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</si>
  <si>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</si>
  <si>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</si>
  <si>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</si>
  <si>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</si>
  <si>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</si>
  <si>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</si>
  <si>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</si>
  <si>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</si>
  <si>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</si>
  <si>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</si>
  <si>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</si>
  <si>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</si>
  <si>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</si>
  <si>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</si>
  <si>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</si>
  <si>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</si>
  <si>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</si>
  <si>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</si>
  <si>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</si>
  <si>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</si>
  <si>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</si>
  <si>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</si>
  <si>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</si>
  <si>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</si>
  <si>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</si>
  <si>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</si>
  <si>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</si>
  <si>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</si>
  <si>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</si>
  <si>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</si>
  <si>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</si>
  <si>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</si>
  <si>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</si>
  <si>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</si>
  <si>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</si>
  <si>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</si>
  <si>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</si>
  <si>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</si>
  <si>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</si>
  <si>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</si>
  <si>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</si>
  <si>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</si>
  <si>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</si>
  <si>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</si>
  <si>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</si>
  <si>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</si>
  <si>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</si>
  <si>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</si>
  <si>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</si>
  <si>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</si>
  <si>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</si>
  <si>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</si>
  <si>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</si>
  <si>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</si>
  <si>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</si>
  <si>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</si>
  <si>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</si>
  <si>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</si>
  <si>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</si>
  <si>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</si>
  <si>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</si>
  <si>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</si>
  <si>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</si>
  <si>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</si>
  <si>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</si>
  <si>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</si>
  <si>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</si>
  <si>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</si>
  <si>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</si>
  <si>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</si>
  <si>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</si>
  <si>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</si>
  <si>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</si>
  <si>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</si>
  <si>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</si>
  <si>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</si>
  <si>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</si>
  <si>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</si>
  <si>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</si>
  <si>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</si>
  <si>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</si>
  <si>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</si>
  <si>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</si>
  <si>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</si>
  <si>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</si>
  <si>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</si>
  <si>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</si>
  <si>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</si>
  <si>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</si>
  <si>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</si>
  <si>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</si>
  <si>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</si>
  <si>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</si>
  <si>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</si>
  <si>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</si>
  <si>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</si>
  <si>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</si>
  <si>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</si>
  <si>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</si>
  <si>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</si>
  <si>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</si>
  <si>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</si>
  <si>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</si>
  <si>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</si>
  <si>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</si>
  <si>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</si>
  <si>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</si>
  <si>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</si>
  <si>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</si>
  <si>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</si>
  <si>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</si>
  <si>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</si>
  <si>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</si>
  <si>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</si>
  <si>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</si>
  <si>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</si>
  <si>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</si>
  <si>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</si>
  <si>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</si>
  <si>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</si>
  <si>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</si>
  <si>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</si>
  <si>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</si>
  <si>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</si>
  <si>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</si>
  <si>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</si>
  <si>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</si>
  <si>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</si>
  <si>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</si>
  <si>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</si>
  <si>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</si>
  <si>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</si>
  <si>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</si>
  <si>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</si>
  <si>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</si>
  <si>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</si>
  <si>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</si>
  <si>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</si>
  <si>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</si>
  <si>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</si>
  <si>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</si>
  <si>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</si>
  <si>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</si>
  <si>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</si>
  <si>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</si>
  <si>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</si>
  <si>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</si>
  <si>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</si>
  <si>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</si>
  <si>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</si>
  <si>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</si>
  <si>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</si>
  <si>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</si>
  <si>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</si>
  <si>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</si>
  <si>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</si>
  <si>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</si>
  <si>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</si>
  <si>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</si>
  <si>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</si>
  <si>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</si>
  <si>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</si>
  <si>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</si>
  <si>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</si>
  <si>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</si>
  <si>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</si>
  <si>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</si>
  <si>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</si>
  <si>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</si>
  <si>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</si>
  <si>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</si>
  <si>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</si>
  <si>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</si>
  <si>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</si>
  <si>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</si>
  <si>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</si>
  <si>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</si>
  <si>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</si>
  <si>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</si>
  <si>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</si>
  <si>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</si>
  <si>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</si>
  <si>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</si>
  <si>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</si>
  <si>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</si>
  <si>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</si>
  <si>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</si>
  <si>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</si>
  <si>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</si>
  <si>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</si>
  <si>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</si>
  <si>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</si>
  <si>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</si>
  <si>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</si>
  <si>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</si>
  <si>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</si>
  <si>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</si>
  <si>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</si>
  <si>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</si>
  <si>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</si>
  <si>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</si>
  <si>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</si>
  <si>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</si>
  <si>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</si>
  <si>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</si>
  <si>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</si>
  <si>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</si>
  <si>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</si>
  <si>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</si>
  <si>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</si>
  <si>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</si>
  <si>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</si>
  <si>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</si>
  <si>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</si>
  <si>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</si>
  <si>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</si>
  <si>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</si>
  <si>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</si>
  <si>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</si>
  <si>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</si>
  <si>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</si>
  <si>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</si>
  <si>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</si>
  <si>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</si>
  <si>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</si>
  <si>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</si>
  <si>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</si>
  <si>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</si>
  <si>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</si>
  <si>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</si>
  <si>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</si>
  <si>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</si>
  <si>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</si>
  <si>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</si>
  <si>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</si>
  <si>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</si>
  <si>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</si>
  <si>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</si>
  <si>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</si>
  <si>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</si>
  <si>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</si>
  <si>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</si>
  <si>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</si>
  <si>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</si>
  <si>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</si>
  <si>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</si>
  <si>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</si>
  <si>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</si>
  <si>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</si>
  <si>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</si>
  <si>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</si>
  <si>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</si>
  <si>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</si>
  <si>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</si>
  <si>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</si>
  <si>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</si>
  <si>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</si>
  <si>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</si>
  <si>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</si>
  <si>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</si>
  <si>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</si>
  <si>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</si>
  <si>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</si>
  <si>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</si>
  <si>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</si>
  <si>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</si>
  <si>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</si>
  <si>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</si>
  <si>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</si>
  <si>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</si>
  <si>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</si>
  <si>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</si>
  <si>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</si>
  <si>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</si>
  <si>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</si>
  <si>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</si>
  <si>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</si>
  <si>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</si>
  <si>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</si>
  <si>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</si>
  <si>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</si>
  <si>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</si>
  <si>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</si>
  <si>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</si>
  <si>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</si>
  <si>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</si>
  <si>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</si>
  <si>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</si>
  <si>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</si>
  <si>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</si>
  <si>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</si>
  <si>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</si>
  <si>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</si>
  <si>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</si>
  <si>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</si>
  <si>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</si>
  <si>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</si>
  <si>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</si>
  <si>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</si>
  <si>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</si>
  <si>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</si>
  <si>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</si>
  <si>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</si>
  <si>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</si>
  <si>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</si>
  <si>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</si>
  <si>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</si>
  <si>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</si>
  <si>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</si>
  <si>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</si>
  <si>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</si>
  <si>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</si>
  <si>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</si>
  <si>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</si>
  <si>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</si>
  <si>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</si>
  <si>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</si>
  <si>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</si>
  <si>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</si>
  <si>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</si>
  <si>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</si>
  <si>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</si>
  <si>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</si>
  <si>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</si>
  <si>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</si>
  <si>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</si>
  <si>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</si>
  <si>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</si>
  <si>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</si>
  <si>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</si>
  <si>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</si>
  <si>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</si>
  <si>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</si>
  <si>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</si>
  <si>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</si>
  <si>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</si>
  <si>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</si>
  <si>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</si>
  <si>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</si>
  <si>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</si>
  <si>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</si>
  <si>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</si>
  <si>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</si>
  <si>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</si>
  <si>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</si>
  <si>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</si>
  <si>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</si>
  <si>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</si>
  <si>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</si>
  <si>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</si>
  <si>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</si>
  <si>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</si>
  <si>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</si>
  <si>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</si>
  <si>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</si>
  <si>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</si>
  <si>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</si>
  <si>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</si>
  <si>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</si>
  <si>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</si>
  <si>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</si>
  <si>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</si>
  <si>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</si>
  <si>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</si>
  <si>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</si>
  <si>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</si>
  <si>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</si>
  <si>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</si>
  <si>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</si>
  <si>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</si>
  <si>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</si>
  <si>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</si>
  <si>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</si>
  <si>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</si>
  <si>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</si>
  <si>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</si>
  <si>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</si>
  <si>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</si>
  <si>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</si>
  <si>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</si>
  <si>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</si>
  <si>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</si>
  <si>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</si>
  <si>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</si>
  <si>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</si>
  <si>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</si>
  <si>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</si>
  <si>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</si>
  <si>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</si>
  <si>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</si>
  <si>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</si>
  <si>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</si>
  <si>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</si>
  <si>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</si>
  <si>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</si>
  <si>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</si>
  <si>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</si>
  <si>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</si>
  <si>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</si>
  <si>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</si>
  <si>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</si>
  <si>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</si>
  <si>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</si>
  <si>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</si>
  <si>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</si>
  <si>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</si>
  <si>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</si>
  <si>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</si>
  <si>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</si>
  <si>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</si>
  <si>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</si>
  <si>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</si>
  <si>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</si>
  <si>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</si>
  <si>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</si>
  <si>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</si>
  <si>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</si>
  <si>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</si>
  <si>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</si>
  <si>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</si>
  <si>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</si>
  <si>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</si>
  <si>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</si>
  <si>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</si>
  <si>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</si>
  <si>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</si>
  <si>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</si>
  <si>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</si>
  <si>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</si>
  <si>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</si>
  <si>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</si>
  <si>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</si>
  <si>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</si>
  <si>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</si>
  <si>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</si>
  <si>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</si>
  <si>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</si>
  <si>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</si>
  <si>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</si>
  <si>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</si>
  <si>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</si>
  <si>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</si>
  <si>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</si>
  <si>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</si>
  <si>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</si>
  <si>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</si>
  <si>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</si>
  <si>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</si>
  <si>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</si>
  <si>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</si>
  <si>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</si>
  <si>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</si>
  <si>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</si>
  <si>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</si>
  <si>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</si>
  <si>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</si>
  <si>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</si>
  <si>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</si>
  <si>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</si>
  <si>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</si>
  <si>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</si>
  <si>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</si>
  <si>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</si>
  <si>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</si>
  <si>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</si>
  <si>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</si>
  <si>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</si>
  <si>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</si>
  <si>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</si>
  <si>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</si>
  <si>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</si>
  <si>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</si>
  <si>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</si>
  <si>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</si>
  <si>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</si>
  <si>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</si>
  <si>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</si>
  <si>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</si>
  <si>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</si>
  <si>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</si>
  <si>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</si>
  <si>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</si>
  <si>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</si>
  <si>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</si>
  <si>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</si>
  <si>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</si>
  <si>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</si>
  <si>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</si>
  <si>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</si>
  <si>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</si>
  <si>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</si>
  <si>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</si>
  <si>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</si>
  <si>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</si>
  <si>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</si>
  <si>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</si>
  <si>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</si>
  <si>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</si>
  <si>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</si>
  <si>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</si>
  <si>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</si>
  <si>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</si>
  <si>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</si>
  <si>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</si>
  <si>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</si>
  <si>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</si>
  <si>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</si>
  <si>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</si>
  <si>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</si>
  <si>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</si>
  <si>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</si>
  <si>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</si>
  <si>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</si>
  <si>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</si>
  <si>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</si>
  <si>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</si>
  <si>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</si>
  <si>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</si>
  <si>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</si>
  <si>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</si>
  <si>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</si>
  <si>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</si>
  <si>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</si>
  <si>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</si>
  <si>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</si>
  <si>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</si>
  <si>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</si>
  <si>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</si>
  <si>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</si>
  <si>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</si>
  <si>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</si>
  <si>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</si>
  <si>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</si>
  <si>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</si>
  <si>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</si>
  <si>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</si>
  <si>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</si>
  <si>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</si>
  <si>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</si>
  <si>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</si>
  <si>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</si>
  <si>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</si>
  <si>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</si>
  <si>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</si>
  <si>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</si>
  <si>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</si>
  <si>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</si>
  <si>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</si>
  <si>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</si>
  <si>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</si>
  <si>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</si>
  <si>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</si>
  <si>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</si>
  <si>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</si>
  <si>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</si>
  <si>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</si>
  <si>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</si>
  <si>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</si>
  <si>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</si>
  <si>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</si>
  <si>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</si>
  <si>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</si>
  <si>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</si>
  <si>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</si>
  <si>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</si>
  <si>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</si>
  <si>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</si>
  <si>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</si>
  <si>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</si>
  <si>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</si>
  <si>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</si>
  <si>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</si>
  <si>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</si>
  <si>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</si>
  <si>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</si>
  <si>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</si>
  <si>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</si>
  <si>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</si>
  <si>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</si>
  <si>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</si>
  <si>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</si>
  <si>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</si>
  <si>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</si>
  <si>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</si>
  <si>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</si>
  <si>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</si>
  <si>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</si>
  <si>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</si>
  <si>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</si>
  <si>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</si>
  <si>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</si>
  <si>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</si>
  <si>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</si>
  <si>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</si>
  <si>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</si>
  <si>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</si>
  <si>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</si>
  <si>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</si>
  <si>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</si>
  <si>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</si>
  <si>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</si>
  <si>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</si>
  <si>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</si>
  <si>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</si>
  <si>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</si>
  <si>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</si>
  <si>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</si>
  <si>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</si>
  <si>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</si>
  <si>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</si>
  <si>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</si>
  <si>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</si>
  <si>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</si>
  <si>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</si>
  <si>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</si>
  <si>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</si>
  <si>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</si>
  <si>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</si>
  <si>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</si>
  <si>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</si>
  <si>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</si>
  <si>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</si>
  <si>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</si>
  <si>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</si>
  <si>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</si>
  <si>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</si>
  <si>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</si>
  <si>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</si>
  <si>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</si>
  <si>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</si>
  <si>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</si>
  <si>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</si>
  <si>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</si>
  <si>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</si>
  <si>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</si>
  <si>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</si>
  <si>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</si>
  <si>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</si>
  <si>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</si>
  <si>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</si>
  <si>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</si>
  <si>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</si>
  <si>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</si>
  <si>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</si>
  <si>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</si>
  <si>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</si>
  <si>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</si>
  <si>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</si>
  <si>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</si>
  <si>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</si>
  <si>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</si>
  <si>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</si>
  <si>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</si>
  <si>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</si>
  <si>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</si>
  <si>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</si>
  <si>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</si>
  <si>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</si>
  <si>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</si>
  <si>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</si>
  <si>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</si>
  <si>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</si>
  <si>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</si>
  <si>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</si>
  <si>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</si>
  <si>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</si>
  <si>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</si>
  <si>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</si>
  <si>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</si>
  <si>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</si>
  <si>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</si>
  <si>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</si>
  <si>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</si>
  <si>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</si>
  <si>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</si>
  <si>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</si>
  <si>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</si>
  <si>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</si>
  <si>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</si>
  <si>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</si>
  <si>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</si>
  <si>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</si>
  <si>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</si>
  <si>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</si>
  <si>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</si>
  <si>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</si>
  <si>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</si>
  <si>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</si>
  <si>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</si>
  <si>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</si>
  <si>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</si>
  <si>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</si>
  <si>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</si>
  <si>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</si>
  <si>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</si>
  <si>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</si>
  <si>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</si>
  <si>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</si>
  <si>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</si>
  <si>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</si>
  <si>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</si>
  <si>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</si>
  <si>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</si>
  <si>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</si>
  <si>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</si>
  <si>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</si>
  <si>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</si>
  <si>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</si>
  <si>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</si>
  <si>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</si>
  <si>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</si>
  <si>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</si>
  <si>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</si>
  <si>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</si>
  <si>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</si>
  <si>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</si>
  <si>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</si>
  <si>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</si>
  <si>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</si>
  <si>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</si>
  <si>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</si>
  <si>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</si>
  <si>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</si>
  <si>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</si>
  <si>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</si>
  <si>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</si>
  <si>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</si>
  <si>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</si>
  <si>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</si>
  <si>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</si>
  <si>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</si>
  <si>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</si>
  <si>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</si>
  <si>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</si>
  <si>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</si>
  <si>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</si>
  <si>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</si>
  <si>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</si>
  <si>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</si>
  <si>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</si>
  <si>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</si>
  <si>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</si>
  <si>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</si>
  <si>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</si>
  <si>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</si>
  <si>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</si>
  <si>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</si>
  <si>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</si>
  <si>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</si>
  <si>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</si>
  <si>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</si>
  <si>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</si>
  <si>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</si>
  <si>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</si>
  <si>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</si>
  <si>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</si>
  <si>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</si>
  <si>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</si>
  <si>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</si>
  <si>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</si>
  <si>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</si>
  <si>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</si>
  <si>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</si>
  <si>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</si>
  <si>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</si>
  <si>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</si>
  <si>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</si>
  <si>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</si>
  <si>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</si>
  <si>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</si>
  <si>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</si>
  <si>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</si>
  <si>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</si>
  <si>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</si>
  <si>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</si>
  <si>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</si>
  <si>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</si>
  <si>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</si>
  <si>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</si>
  <si>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</si>
  <si>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</si>
  <si>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</si>
  <si>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</si>
  <si>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</si>
  <si>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</si>
  <si>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</si>
  <si>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</si>
  <si>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</si>
  <si>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</si>
  <si>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</si>
  <si>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</si>
  <si>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</si>
  <si>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</si>
  <si>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</si>
  <si>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</si>
  <si>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</si>
  <si>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</si>
  <si>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</si>
  <si>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</si>
  <si>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</si>
  <si>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</si>
  <si>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</si>
  <si>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</si>
  <si>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</si>
  <si>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</si>
  <si>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</si>
  <si>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</si>
  <si>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</si>
  <si>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</si>
  <si>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</si>
  <si>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</si>
  <si>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</si>
  <si>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</si>
  <si>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</si>
  <si>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</si>
  <si>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</si>
  <si>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</si>
  <si>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</si>
  <si>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</si>
  <si>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</si>
  <si>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</si>
  <si>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</si>
  <si>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</si>
  <si>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</si>
  <si>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</si>
  <si>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</si>
  <si>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</si>
  <si>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</si>
  <si>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</si>
  <si>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</si>
  <si>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</si>
  <si>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</si>
  <si>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</si>
  <si>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</si>
  <si>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</si>
  <si>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</si>
  <si>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</si>
  <si>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</si>
  <si>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</si>
  <si>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</si>
  <si>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</si>
  <si>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</si>
  <si>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</si>
  <si>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</si>
  <si>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</si>
  <si>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</si>
  <si>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</si>
  <si>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</si>
  <si>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</si>
  <si>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</si>
  <si>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</si>
  <si>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</si>
  <si>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</si>
  <si>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</si>
  <si>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</si>
  <si>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</si>
  <si>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</si>
  <si>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</si>
  <si>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</si>
  <si>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</si>
  <si>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</si>
  <si>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</si>
  <si>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</si>
  <si>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</si>
  <si>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</si>
  <si>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</si>
  <si>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</si>
  <si>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</si>
  <si>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</si>
  <si>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</si>
  <si>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</si>
  <si>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</si>
  <si>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</si>
  <si>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</si>
  <si>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</si>
  <si>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</si>
  <si>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</si>
  <si>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</si>
  <si>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</si>
  <si>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</si>
  <si>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</si>
  <si>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</si>
  <si>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</si>
  <si>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</si>
  <si>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</si>
  <si>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</si>
  <si>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</si>
  <si>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</si>
  <si>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</si>
  <si>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</si>
  <si>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</si>
  <si>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</si>
  <si>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</si>
  <si>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</si>
  <si>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</si>
  <si>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</si>
  <si>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</si>
  <si>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</si>
  <si>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</si>
  <si>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</si>
  <si>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</si>
  <si>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</si>
  <si>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</si>
  <si>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</si>
  <si>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</si>
  <si>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</si>
  <si>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</si>
  <si>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</si>
  <si>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</si>
  <si>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</si>
  <si>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</si>
  <si>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</si>
  <si>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</si>
  <si>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</si>
  <si>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</si>
  <si>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</si>
  <si>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</si>
  <si>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</si>
  <si>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</si>
  <si>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</si>
  <si>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</si>
  <si>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</si>
  <si>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</si>
  <si>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</si>
  <si>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</si>
  <si>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</si>
  <si>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</si>
  <si>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</si>
  <si>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</si>
  <si>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</si>
  <si>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</si>
  <si>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</si>
  <si>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</si>
  <si>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</si>
  <si>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</si>
  <si>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</si>
  <si>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</si>
  <si>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</si>
  <si>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</si>
  <si>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</si>
  <si>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</si>
  <si>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</si>
  <si>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</si>
  <si>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</si>
  <si>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</si>
  <si>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</si>
  <si>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</si>
  <si>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</si>
  <si>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</si>
  <si>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</si>
  <si>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</si>
  <si>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</si>
  <si>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</si>
  <si>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</si>
  <si>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</si>
  <si>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</si>
  <si>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</si>
  <si>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</si>
  <si>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</si>
  <si>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</si>
  <si>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</si>
  <si>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</si>
  <si>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</si>
  <si>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</si>
  <si>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</si>
  <si>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</si>
  <si>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</si>
  <si>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</si>
  <si>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</si>
  <si>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</si>
  <si>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</si>
  <si>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</si>
  <si>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</si>
  <si>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</si>
  <si>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</si>
  <si>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</si>
  <si>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</si>
  <si>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</si>
  <si>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</si>
  <si>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</si>
  <si>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</si>
  <si>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</si>
  <si>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</si>
  <si>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</si>
  <si>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</si>
  <si>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</si>
  <si>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</si>
  <si>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</si>
  <si>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</si>
  <si>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</si>
  <si>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</si>
  <si>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</si>
  <si>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</si>
  <si>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</si>
  <si>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</si>
  <si>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</si>
  <si>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</si>
  <si>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</si>
  <si>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</si>
  <si>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</si>
  <si>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</si>
  <si>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</si>
  <si>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</si>
  <si>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</si>
  <si>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</si>
  <si>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</si>
  <si>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</si>
  <si>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</si>
  <si>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</si>
  <si>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</si>
  <si>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</si>
  <si>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</si>
  <si>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</si>
  <si>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</si>
  <si>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</si>
  <si>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</si>
  <si>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</si>
  <si>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</si>
  <si>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</si>
  <si>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</si>
  <si>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</si>
  <si>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</si>
  <si>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</si>
  <si>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</si>
  <si>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</si>
  <si>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</si>
  <si>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</si>
  <si>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</si>
  <si>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</si>
  <si>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</si>
  <si>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</si>
  <si>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</si>
  <si>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</si>
  <si>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</si>
  <si>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</si>
  <si>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</si>
  <si>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</si>
  <si>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</si>
  <si>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</si>
  <si>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</si>
  <si>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</si>
  <si>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</si>
  <si>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</si>
  <si>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</si>
  <si>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</si>
  <si>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</si>
  <si>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</si>
  <si>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</si>
  <si>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</si>
  <si>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</si>
  <si>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</si>
  <si>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</si>
  <si>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</si>
  <si>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</si>
  <si>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</si>
  <si>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</si>
  <si>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</si>
  <si>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</si>
  <si>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</si>
  <si>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</si>
  <si>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</si>
  <si>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</si>
  <si>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</si>
  <si>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</si>
  <si>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</si>
  <si>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</si>
  <si>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</si>
  <si>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</si>
  <si>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</si>
  <si>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</si>
  <si>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</si>
  <si>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</si>
  <si>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</si>
  <si>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</si>
  <si>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</si>
  <si>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</si>
  <si>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</si>
  <si>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</si>
  <si>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</si>
  <si>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</si>
  <si>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</si>
  <si>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</si>
  <si>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</si>
  <si>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</si>
  <si>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</si>
  <si>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</si>
  <si>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</si>
  <si>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</si>
  <si>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</si>
  <si>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</si>
  <si>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</si>
  <si>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</si>
  <si>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</si>
  <si>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</si>
  <si>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</si>
  <si>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</si>
  <si>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</si>
  <si>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</si>
  <si>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</si>
  <si>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</si>
  <si>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</si>
  <si>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</si>
  <si>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</si>
  <si>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</si>
  <si>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</si>
  <si>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</si>
  <si>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</si>
  <si>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</si>
  <si>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</si>
  <si>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</si>
  <si>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</si>
  <si>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</si>
  <si>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</si>
  <si>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</si>
  <si>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</si>
  <si>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</si>
  <si>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</si>
  <si>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</si>
  <si>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</si>
  <si>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</si>
  <si>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</si>
  <si>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</si>
  <si>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</si>
  <si>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</si>
  <si>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</si>
  <si>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</si>
  <si>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</si>
  <si>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</si>
  <si>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</si>
  <si>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</si>
  <si>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</si>
  <si>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</si>
  <si>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</si>
  <si>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</si>
  <si>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</si>
  <si>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</si>
  <si>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</si>
  <si>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</si>
  <si>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</si>
  <si>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</si>
  <si>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</si>
  <si>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</si>
  <si>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</si>
  <si>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</si>
  <si>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</si>
  <si>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</si>
  <si>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</si>
  <si>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</si>
  <si>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</si>
  <si>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</si>
  <si>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</si>
  <si>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</si>
  <si>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</si>
  <si>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</si>
  <si>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</si>
  <si>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</si>
  <si>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</si>
  <si>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</si>
  <si>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</si>
  <si>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</si>
  <si>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</si>
  <si>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</si>
  <si>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</si>
  <si>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</si>
  <si>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</si>
  <si>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</si>
  <si>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</si>
  <si>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</si>
  <si>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</si>
  <si>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</si>
  <si>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</si>
  <si>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</si>
  <si>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</si>
  <si>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</si>
  <si>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</si>
  <si>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</si>
  <si>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</si>
  <si>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</si>
  <si>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</si>
  <si>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</si>
  <si>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</si>
  <si>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</si>
  <si>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</si>
  <si>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</si>
  <si>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</si>
  <si>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</si>
  <si>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</si>
  <si>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</si>
  <si>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</si>
  <si>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</si>
  <si>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</si>
  <si>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</si>
  <si>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</si>
  <si>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</si>
  <si>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</si>
  <si>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</si>
  <si>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</si>
  <si>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</si>
  <si>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</si>
  <si>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</si>
  <si>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</si>
  <si>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</si>
  <si>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</si>
  <si>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</si>
  <si>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</si>
  <si>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</si>
  <si>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</si>
  <si>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</si>
  <si>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</si>
  <si>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</si>
  <si>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</si>
  <si>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</si>
  <si>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</si>
  <si>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</si>
  <si>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</si>
  <si>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</si>
  <si>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</si>
  <si>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</si>
  <si>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</si>
  <si>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</si>
  <si>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</si>
  <si>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</si>
  <si>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</si>
  <si>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</si>
  <si>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</si>
  <si>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</si>
  <si>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</si>
  <si>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</si>
  <si>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</si>
  <si>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</si>
  <si>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</si>
  <si>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</si>
  <si>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</si>
  <si>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</si>
  <si>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</si>
  <si>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</si>
  <si>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</si>
  <si>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</si>
  <si>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</si>
  <si>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</si>
  <si>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</si>
  <si>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</si>
  <si>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</si>
  <si>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</si>
  <si>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</si>
  <si>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</si>
  <si>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</si>
  <si>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</si>
  <si>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</si>
  <si>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</si>
  <si>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</si>
  <si>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</si>
  <si>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</si>
  <si>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</si>
  <si>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</si>
  <si>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</si>
  <si>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</si>
  <si>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</si>
  <si>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</si>
  <si>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</si>
  <si>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</si>
  <si>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</si>
  <si>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</si>
  <si>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</si>
  <si>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</si>
  <si>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</si>
  <si>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</si>
  <si>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</si>
  <si>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</si>
  <si>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</si>
  <si>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</si>
  <si>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</si>
  <si>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</si>
  <si>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</si>
  <si>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</si>
  <si>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</si>
  <si>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</si>
  <si>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</si>
  <si>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</si>
  <si>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</si>
  <si>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</si>
  <si>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</si>
  <si>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</si>
  <si>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</si>
  <si>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</si>
  <si>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</si>
  <si>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</si>
  <si>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</si>
  <si>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</si>
  <si>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</si>
  <si>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</si>
  <si>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</si>
  <si>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</si>
  <si>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</si>
  <si>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</si>
  <si>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</si>
  <si>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</si>
  <si>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</si>
  <si>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</si>
  <si>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</si>
  <si>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</si>
  <si>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</si>
  <si>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</si>
  <si>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</si>
  <si>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</si>
  <si>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</si>
  <si>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</si>
  <si>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</si>
  <si>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</si>
  <si>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</si>
  <si>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</si>
  <si>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</si>
  <si>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</si>
  <si>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</si>
  <si>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</si>
  <si>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</si>
  <si>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</si>
  <si>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</si>
  <si>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</si>
  <si>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</si>
  <si>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</si>
  <si>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</si>
  <si>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</si>
  <si>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</si>
  <si>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</si>
  <si>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</si>
  <si>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</si>
  <si>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</si>
  <si>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</si>
  <si>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</si>
  <si>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</si>
  <si>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</si>
  <si>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</si>
  <si>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</si>
  <si>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</si>
  <si>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</si>
  <si>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</si>
  <si>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</si>
  <si>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</si>
  <si>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</si>
  <si>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</si>
  <si>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</si>
  <si>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</si>
  <si>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</si>
  <si>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</si>
  <si>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</si>
  <si>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</si>
  <si>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</si>
  <si>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</si>
  <si>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</si>
  <si>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</si>
  <si>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</si>
  <si>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</si>
  <si>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</si>
  <si>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</si>
  <si>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</si>
  <si>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</si>
  <si>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</si>
  <si>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</si>
  <si>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</si>
  <si>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</si>
  <si>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</si>
  <si>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</si>
  <si>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</si>
  <si>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</si>
  <si>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</si>
  <si>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</si>
  <si>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</si>
  <si>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</si>
  <si>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</si>
  <si>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</si>
  <si>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</si>
  <si>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</si>
  <si>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</si>
  <si>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</si>
  <si>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</si>
  <si>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</si>
  <si>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</si>
  <si>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</si>
  <si>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</si>
  <si>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</si>
  <si>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</si>
  <si>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</si>
  <si>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</si>
  <si>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</si>
  <si>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</si>
  <si>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</si>
  <si>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</si>
  <si>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</si>
  <si>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</si>
  <si>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</si>
  <si>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</si>
  <si>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</si>
  <si>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</si>
  <si>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</si>
  <si>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</si>
  <si>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</si>
  <si>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</si>
  <si>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</si>
  <si>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</si>
  <si>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</si>
  <si>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</si>
  <si>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</si>
  <si>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</si>
  <si>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</si>
  <si>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</si>
  <si>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</si>
  <si>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</si>
  <si>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</si>
  <si>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</si>
  <si>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</si>
  <si>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</si>
  <si>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</si>
  <si>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</si>
  <si>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</si>
  <si>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</si>
  <si>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</si>
  <si>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</si>
  <si>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</si>
  <si>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</si>
  <si>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</si>
  <si>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</si>
  <si>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</si>
  <si>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</si>
  <si>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</si>
  <si>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</si>
  <si>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</si>
  <si>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</si>
  <si>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</si>
  <si>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</si>
  <si>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</si>
  <si>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</si>
  <si>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</si>
  <si>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</si>
  <si>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</si>
  <si>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</si>
  <si>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</si>
  <si>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</si>
  <si>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</si>
  <si>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</si>
  <si>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</si>
  <si>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</si>
  <si>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</si>
  <si>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</si>
  <si>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</si>
  <si>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</si>
  <si>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</si>
  <si>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</si>
  <si>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</si>
  <si>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</si>
  <si>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</si>
  <si>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</si>
  <si>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</si>
  <si>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</si>
  <si>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</si>
  <si>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</si>
  <si>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</si>
  <si>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</si>
  <si>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</si>
  <si>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</si>
  <si>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</si>
  <si>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</si>
  <si>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</si>
  <si>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</si>
  <si>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</si>
  <si>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</si>
  <si>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</si>
  <si>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</si>
  <si>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</si>
  <si>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</si>
  <si>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</si>
  <si>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</si>
  <si>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</si>
  <si>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</si>
  <si>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</si>
  <si>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</si>
  <si>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</si>
  <si>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</si>
  <si>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</si>
  <si>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</si>
  <si>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</si>
  <si>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</si>
  <si>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</si>
  <si>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</si>
  <si>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</si>
  <si>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</si>
  <si>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</si>
  <si>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</si>
  <si>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</si>
  <si>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</si>
  <si>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</si>
  <si>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</si>
  <si>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</si>
  <si>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</si>
  <si>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</si>
  <si>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</si>
  <si>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</si>
  <si>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</si>
  <si>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</si>
  <si>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</si>
  <si>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</si>
  <si>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</si>
  <si>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</si>
  <si>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</si>
  <si>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</si>
  <si>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</si>
  <si>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</si>
  <si>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</si>
  <si>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</si>
  <si>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</si>
  <si>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</si>
  <si>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</si>
  <si>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</si>
  <si>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</si>
  <si>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</si>
  <si>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</si>
  <si>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</si>
  <si>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</si>
  <si>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</si>
  <si>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</si>
  <si>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</si>
  <si>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</si>
  <si>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</si>
  <si>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</si>
  <si>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</si>
  <si>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</si>
  <si>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</si>
  <si>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</si>
  <si>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</si>
  <si>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</si>
  <si>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</si>
  <si>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</si>
  <si>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</si>
  <si>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</si>
  <si>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</si>
  <si>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</si>
  <si>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</si>
  <si>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</si>
  <si>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</si>
  <si>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</si>
  <si>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</si>
  <si>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</si>
  <si>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</si>
  <si>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</si>
  <si>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</si>
  <si>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</si>
  <si>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</si>
  <si>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</si>
  <si>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</si>
  <si>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</si>
  <si>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</si>
  <si>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</si>
  <si>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</si>
  <si>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</si>
  <si>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</si>
  <si>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</si>
  <si>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</si>
  <si>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</si>
  <si>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</si>
  <si>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</si>
  <si>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</si>
  <si>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</si>
  <si>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</si>
  <si>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</si>
  <si>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</si>
  <si>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</si>
  <si>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</si>
  <si>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</si>
  <si>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</si>
  <si>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</si>
  <si>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</si>
  <si>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</si>
  <si>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</si>
  <si>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</si>
  <si>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</si>
  <si>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</si>
  <si>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</si>
  <si>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</si>
  <si>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</si>
  <si>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</si>
  <si>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</si>
  <si>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</si>
  <si>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</si>
  <si>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</si>
  <si>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</si>
  <si>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</si>
  <si>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</si>
  <si>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</si>
  <si>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</si>
  <si>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</si>
  <si>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</si>
  <si>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</si>
  <si>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</si>
  <si>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</si>
  <si>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</si>
  <si>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</si>
  <si>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</si>
  <si>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</si>
  <si>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</si>
  <si>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</si>
  <si>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</si>
  <si>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</si>
  <si>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</si>
  <si>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</si>
  <si>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</si>
  <si>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</si>
  <si>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</si>
  <si>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</si>
  <si>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</si>
  <si>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</si>
  <si>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</si>
  <si>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</si>
  <si>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</si>
  <si>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</si>
  <si>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</si>
  <si>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</si>
  <si>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</si>
  <si>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</si>
  <si>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</si>
  <si>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</si>
  <si>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</si>
  <si>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</si>
  <si>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</si>
  <si>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</si>
  <si>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</si>
  <si>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</si>
  <si>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</si>
  <si>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</si>
  <si>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</si>
  <si>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</si>
  <si>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</si>
  <si>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</si>
  <si>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</si>
  <si>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</si>
  <si>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</si>
  <si>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</si>
  <si>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</si>
  <si>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</si>
  <si>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</si>
  <si>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</si>
  <si>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</si>
  <si>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</si>
  <si>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</si>
  <si>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</si>
  <si>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</si>
  <si>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</si>
  <si>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</si>
  <si>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</si>
  <si>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</si>
  <si>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</si>
  <si>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</si>
  <si>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</si>
  <si>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</si>
  <si>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</si>
  <si>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</si>
  <si>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</si>
  <si>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</si>
  <si>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</si>
  <si>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</si>
  <si>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</si>
  <si>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</si>
  <si>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</si>
  <si>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</si>
  <si>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</si>
  <si>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</si>
  <si>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</si>
  <si>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</si>
  <si>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</si>
  <si>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</si>
  <si>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</si>
  <si>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</si>
  <si>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</si>
  <si>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</si>
  <si>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</si>
  <si>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</si>
  <si>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</si>
  <si>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</si>
  <si>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</si>
  <si>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</si>
  <si>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</si>
  <si>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</si>
  <si>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</si>
  <si>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</si>
  <si>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</si>
  <si>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</si>
  <si>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</si>
  <si>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</si>
  <si>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</si>
  <si>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</si>
  <si>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</si>
  <si>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</si>
  <si>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</si>
  <si>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</si>
  <si>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</si>
  <si>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</si>
  <si>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</si>
  <si>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</si>
  <si>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</si>
  <si>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</si>
  <si>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</si>
  <si>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</si>
  <si>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</si>
  <si>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</si>
  <si>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</si>
  <si>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</si>
  <si>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</si>
  <si>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</si>
  <si>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</si>
  <si>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</si>
  <si>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</si>
  <si>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</si>
  <si>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</si>
  <si>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</si>
  <si>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</si>
  <si>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</si>
  <si>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</si>
  <si>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</si>
  <si>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</si>
  <si>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</si>
  <si>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</si>
  <si>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</si>
  <si>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</si>
  <si>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</si>
  <si>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</si>
  <si>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</si>
  <si>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</si>
  <si>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</si>
  <si>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</si>
  <si>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</si>
  <si>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</si>
  <si>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</si>
  <si>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</si>
  <si>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</si>
  <si>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</si>
  <si>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</si>
  <si>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</si>
  <si>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</si>
  <si>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</si>
  <si>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</si>
  <si>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</si>
  <si>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</si>
  <si>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</si>
  <si>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</si>
  <si>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</si>
  <si>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</si>
  <si>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</si>
  <si>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</si>
  <si>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</si>
  <si>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</si>
  <si>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</si>
  <si>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</si>
  <si>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</si>
  <si>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</si>
  <si>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</si>
  <si>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</si>
  <si>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</si>
  <si>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</si>
  <si>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</si>
  <si>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</si>
  <si>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</si>
  <si>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</si>
  <si>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</si>
  <si>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</si>
  <si>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</si>
  <si>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</si>
  <si>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</si>
  <si>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</si>
  <si>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</si>
  <si>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</si>
  <si>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</si>
  <si>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</si>
  <si>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</si>
  <si>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</si>
  <si>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</si>
  <si>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</si>
  <si>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</si>
  <si>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</si>
  <si>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</si>
  <si>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</si>
  <si>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</si>
  <si>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</si>
  <si>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</si>
  <si>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</si>
  <si>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</si>
  <si>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</si>
  <si>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</si>
  <si>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</si>
  <si>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</si>
  <si>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</si>
  <si>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</si>
  <si>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</si>
  <si>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</si>
  <si>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</si>
  <si>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</si>
  <si>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</si>
  <si>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</si>
  <si>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</si>
  <si>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</si>
  <si>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</si>
  <si>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</si>
  <si>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</si>
  <si>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</si>
  <si>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</si>
  <si>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</si>
  <si>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</si>
  <si>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</si>
  <si>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</si>
  <si>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</si>
  <si>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</si>
  <si>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</si>
  <si>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</si>
  <si>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</si>
  <si>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</si>
  <si>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</si>
  <si>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</si>
  <si>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</si>
  <si>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</si>
  <si>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</si>
  <si>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</si>
  <si>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</si>
  <si>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</si>
  <si>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</si>
  <si>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</si>
  <si>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</si>
  <si>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</si>
  <si>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</si>
  <si>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</si>
  <si>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</si>
  <si>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</si>
  <si>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</si>
  <si>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</si>
  <si>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</si>
  <si>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</si>
  <si>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</si>
  <si>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</si>
  <si>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</si>
  <si>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</si>
  <si>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</si>
  <si>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</si>
  <si>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</si>
  <si>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</si>
  <si>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</si>
  <si>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</si>
  <si>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</si>
  <si>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</si>
  <si>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</si>
  <si>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</si>
  <si>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</si>
  <si>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</si>
  <si>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</si>
  <si>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</si>
  <si>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</si>
  <si>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</si>
  <si>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</si>
  <si>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</si>
  <si>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</si>
  <si>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</si>
  <si>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</si>
  <si>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</si>
  <si>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</si>
  <si>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</si>
  <si>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</si>
  <si>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</si>
  <si>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</si>
  <si>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</si>
  <si>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</si>
  <si>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</si>
  <si>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</si>
  <si>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</si>
  <si>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</si>
  <si>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</si>
  <si>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</si>
  <si>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</si>
  <si>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</si>
  <si>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</si>
  <si>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</si>
  <si>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</si>
  <si>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</si>
  <si>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</si>
  <si>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</si>
  <si>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</si>
  <si>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</si>
  <si>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</si>
  <si>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</si>
  <si>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</si>
  <si>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</si>
  <si>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</si>
  <si>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</si>
  <si>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</si>
  <si>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</si>
  <si>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</si>
  <si>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</si>
  <si>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</si>
  <si>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</si>
  <si>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</si>
  <si>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</si>
  <si>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</si>
  <si>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</si>
  <si>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</si>
  <si>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</si>
  <si>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</si>
  <si>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</si>
  <si>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</si>
  <si>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</si>
  <si>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</si>
  <si>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</si>
  <si>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</si>
  <si>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</si>
  <si>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</si>
  <si>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</si>
  <si>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</si>
  <si>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</si>
  <si>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</si>
  <si>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</si>
  <si>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</si>
  <si>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</si>
  <si>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</si>
  <si>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</si>
  <si>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</si>
  <si>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</si>
  <si>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</si>
  <si>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</si>
  <si>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</si>
  <si>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</si>
  <si>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</si>
  <si>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</si>
  <si>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</si>
  <si>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</si>
  <si>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</si>
  <si>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</si>
  <si>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</si>
  <si>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</si>
  <si>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</si>
  <si>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</si>
  <si>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</si>
  <si>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</si>
  <si>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</si>
  <si>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</si>
  <si>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</si>
  <si>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</si>
  <si>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</si>
  <si>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</si>
  <si>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</si>
  <si>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</si>
  <si>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</si>
  <si>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</si>
  <si>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</si>
  <si>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</si>
  <si>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</si>
  <si>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</si>
  <si>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</si>
  <si>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</si>
  <si>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</si>
  <si>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</si>
  <si>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</si>
  <si>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</si>
  <si>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</si>
  <si>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</si>
  <si>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</si>
  <si>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</si>
  <si>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</si>
  <si>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</si>
  <si>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</si>
  <si>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</si>
  <si>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</si>
  <si>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</si>
  <si>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</si>
  <si>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</si>
  <si>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</si>
  <si>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</si>
  <si>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</si>
  <si>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</si>
  <si>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</si>
  <si>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</si>
  <si>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</si>
  <si>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</si>
  <si>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</si>
  <si>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</si>
  <si>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</si>
  <si>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</si>
  <si>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</si>
  <si>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</si>
  <si>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</si>
  <si>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</si>
  <si>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</si>
  <si>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</si>
  <si>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</si>
  <si>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</si>
  <si>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</si>
  <si>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</si>
  <si>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</si>
  <si>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</si>
  <si>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</si>
  <si>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</si>
  <si>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</si>
  <si>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</si>
  <si>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</si>
  <si>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</si>
  <si>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</si>
  <si>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</si>
  <si>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</si>
  <si>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</si>
  <si>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</si>
  <si>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</si>
  <si>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</si>
  <si>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</si>
  <si>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</si>
  <si>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</si>
  <si>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</si>
  <si>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</si>
  <si>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</si>
  <si>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</si>
  <si>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</si>
  <si>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</si>
  <si>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</si>
  <si>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</si>
  <si>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</si>
  <si>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</si>
  <si>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</si>
  <si>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</si>
  <si>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</si>
  <si>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</si>
  <si>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</si>
  <si>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</si>
  <si>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</si>
  <si>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</si>
  <si>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</si>
  <si>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</si>
  <si>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</si>
  <si>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</si>
  <si>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</si>
  <si>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</si>
  <si>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</si>
  <si>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</si>
  <si>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</si>
  <si>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</si>
  <si>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</si>
  <si>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</si>
  <si>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</si>
  <si>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</si>
  <si>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</si>
  <si>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</si>
  <si>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</si>
  <si>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</si>
  <si>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</si>
  <si>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</si>
  <si>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</si>
  <si>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</si>
  <si>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</si>
  <si>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</si>
  <si>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</si>
  <si>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</si>
  <si>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</si>
  <si>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</si>
  <si>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</si>
  <si>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</si>
  <si>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</si>
  <si>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</si>
  <si>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</si>
  <si>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</si>
  <si>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</si>
  <si>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</si>
  <si>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</si>
  <si>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</si>
  <si>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</si>
  <si>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</si>
  <si>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</si>
  <si>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</si>
  <si>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</si>
  <si>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</si>
  <si>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</si>
  <si>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</si>
  <si>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</si>
  <si>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</si>
  <si>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</si>
  <si>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</si>
  <si>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</si>
  <si>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</si>
  <si>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</si>
  <si>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</si>
  <si>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</si>
  <si>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</si>
  <si>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</si>
  <si>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</si>
  <si>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</si>
  <si>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</si>
  <si>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</si>
  <si>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</si>
  <si>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</si>
  <si>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</si>
  <si>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</si>
  <si>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</si>
  <si>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</si>
  <si>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</si>
  <si>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</si>
  <si>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</si>
  <si>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</si>
  <si>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</si>
  <si>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</si>
  <si>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</si>
  <si>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</si>
  <si>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</si>
  <si>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</si>
  <si>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</si>
  <si>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</si>
  <si>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</si>
  <si>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</si>
  <si>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</si>
  <si>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</si>
  <si>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</si>
  <si>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</si>
  <si>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</si>
  <si>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</si>
  <si>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</si>
  <si>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</si>
  <si>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</si>
  <si>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</si>
  <si>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</si>
  <si>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</si>
  <si>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</si>
  <si>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</si>
  <si>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</si>
  <si>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</si>
  <si>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</si>
  <si>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</si>
  <si>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</si>
  <si>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</si>
  <si>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</si>
  <si>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</si>
  <si>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</si>
  <si>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</si>
  <si>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</si>
  <si>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</si>
  <si>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</si>
  <si>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</si>
  <si>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</si>
  <si>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</si>
  <si>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</si>
  <si>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</si>
  <si>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</si>
  <si>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</si>
  <si>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</si>
  <si>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</si>
  <si>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</si>
  <si>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</si>
  <si>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</si>
  <si>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</si>
  <si>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</si>
  <si>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</si>
  <si>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</si>
  <si>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</si>
  <si>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</si>
  <si>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</si>
  <si>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</si>
  <si>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</si>
  <si>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</si>
  <si>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</si>
  <si>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</si>
  <si>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</si>
  <si>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</si>
  <si>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</si>
  <si>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</si>
  <si>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</si>
  <si>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</si>
  <si>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</si>
  <si>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</si>
  <si>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</si>
  <si>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</si>
  <si>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</si>
  <si>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</si>
  <si>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</si>
  <si>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</si>
  <si>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</si>
  <si>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</si>
  <si>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</si>
  <si>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</si>
  <si>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</si>
  <si>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</si>
  <si>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</si>
  <si>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</si>
  <si>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</si>
  <si>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</si>
  <si>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</si>
  <si>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</si>
  <si>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</si>
  <si>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</si>
  <si>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</si>
  <si>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</si>
  <si>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</si>
  <si>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</si>
  <si>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</si>
  <si>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</si>
  <si>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</si>
  <si>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</si>
  <si>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</si>
  <si>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</si>
  <si>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</si>
  <si>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</si>
  <si>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</si>
  <si>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</si>
  <si>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</si>
  <si>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</si>
  <si>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</si>
  <si>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</si>
  <si>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</si>
  <si>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</si>
  <si>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</si>
  <si>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</si>
  <si>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</si>
  <si>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</si>
  <si>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</si>
  <si>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</si>
  <si>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</si>
  <si>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</si>
  <si>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</si>
  <si>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</si>
  <si>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</si>
  <si>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</si>
  <si>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</si>
  <si>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</si>
  <si>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</si>
  <si>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</si>
  <si>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</si>
  <si>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</si>
  <si>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</si>
  <si>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</si>
  <si>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</si>
  <si>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</si>
  <si>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</si>
  <si>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</si>
  <si>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</si>
  <si>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</si>
  <si>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</si>
  <si>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</si>
  <si>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</si>
  <si>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</si>
  <si>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</si>
  <si>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</si>
  <si>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</si>
  <si>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</si>
  <si>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</si>
  <si>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</si>
  <si>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</si>
  <si>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</si>
  <si>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</si>
  <si>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</si>
  <si>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</si>
  <si>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</si>
  <si>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</si>
  <si>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</si>
  <si>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</si>
  <si>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</si>
  <si>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</si>
  <si>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</si>
  <si>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</si>
  <si>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</si>
  <si>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</si>
  <si>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</si>
  <si>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</si>
  <si>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</si>
  <si>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</si>
  <si>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</si>
  <si>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</si>
  <si>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</si>
  <si>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</si>
  <si>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</si>
  <si>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</si>
  <si>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</si>
  <si>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</si>
  <si>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</si>
  <si>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</si>
  <si>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</si>
  <si>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</si>
  <si>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</si>
  <si>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</si>
  <si>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</si>
  <si>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</si>
  <si>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</si>
  <si>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</si>
  <si>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</si>
  <si>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</si>
  <si>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</si>
  <si>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</si>
  <si>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</si>
  <si>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</si>
  <si>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</si>
  <si>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</si>
  <si>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</si>
  <si>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</si>
  <si>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</si>
  <si>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</si>
  <si>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</si>
  <si>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</si>
  <si>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</si>
  <si>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</si>
  <si>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</si>
  <si>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</si>
  <si>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</si>
  <si>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</si>
  <si>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</si>
  <si>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</si>
  <si>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</si>
  <si>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</si>
  <si>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</si>
  <si>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</si>
  <si>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</si>
  <si>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</si>
  <si>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</si>
  <si>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</si>
  <si>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</si>
  <si>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</si>
  <si>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</si>
  <si>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</si>
  <si>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</si>
  <si>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</si>
  <si>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</si>
  <si>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</si>
  <si>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</si>
  <si>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</si>
  <si>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</si>
  <si>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</si>
  <si>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</si>
  <si>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</si>
  <si>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</si>
  <si>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</si>
  <si>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</si>
  <si>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</si>
  <si>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</si>
  <si>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</si>
  <si>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</si>
  <si>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</si>
  <si>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</si>
  <si>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</si>
  <si>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</si>
  <si>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</si>
  <si>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</si>
  <si>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</si>
  <si>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</si>
  <si>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</si>
  <si>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</si>
  <si>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</si>
  <si>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</si>
  <si>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</si>
  <si>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</si>
  <si>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</si>
  <si>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</si>
  <si>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</si>
  <si>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</si>
  <si>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</si>
  <si>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</si>
  <si>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</si>
  <si>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</si>
  <si>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</si>
  <si>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</si>
  <si>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</si>
  <si>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</si>
  <si>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</si>
  <si>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</si>
  <si>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</si>
  <si>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</si>
  <si>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</si>
  <si>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</si>
  <si>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</si>
  <si>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</si>
  <si>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</si>
  <si>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</si>
  <si>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</si>
  <si>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</si>
  <si>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</si>
  <si>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</si>
  <si>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</si>
  <si>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</si>
  <si>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</si>
  <si>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</si>
  <si>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</si>
  <si>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</si>
  <si>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</si>
  <si>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</si>
  <si>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</si>
  <si>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</si>
  <si>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</si>
  <si>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</si>
  <si>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</si>
  <si>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</si>
  <si>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</si>
  <si>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</si>
  <si>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</si>
  <si>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</si>
  <si>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</si>
  <si>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</si>
  <si>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</si>
  <si>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</si>
  <si>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</si>
  <si>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</si>
  <si>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</si>
  <si>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</si>
  <si>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</si>
  <si>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</si>
  <si>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</si>
  <si>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</si>
  <si>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</si>
  <si>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</si>
  <si>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</si>
  <si>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</si>
  <si>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</si>
  <si>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</si>
  <si>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</si>
  <si>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</si>
  <si>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</si>
  <si>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</si>
  <si>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</si>
  <si>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</si>
  <si>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</si>
  <si>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</si>
  <si>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</si>
  <si>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</si>
  <si>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</si>
  <si>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</si>
  <si>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</si>
  <si>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</si>
  <si>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</si>
  <si>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</si>
  <si>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</si>
  <si>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</si>
  <si>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</si>
  <si>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</si>
  <si>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</si>
  <si>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</si>
  <si>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</si>
  <si>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</si>
  <si>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</si>
  <si>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</si>
  <si>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</si>
  <si>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</si>
  <si>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</si>
  <si>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</si>
  <si>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</si>
  <si>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</si>
  <si>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</si>
  <si>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</si>
  <si>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</si>
  <si>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</si>
  <si>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</si>
  <si>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</si>
  <si>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</si>
  <si>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</si>
  <si>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</si>
  <si>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</si>
  <si>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</si>
  <si>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</si>
  <si>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</si>
  <si>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</si>
  <si>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</si>
  <si>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</si>
  <si>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</si>
  <si>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</si>
  <si>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</si>
  <si>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</si>
  <si>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</si>
  <si>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</si>
  <si>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</si>
  <si>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</si>
  <si>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</si>
  <si>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</si>
  <si>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</si>
  <si>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</si>
  <si>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</si>
  <si>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</si>
  <si>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</si>
  <si>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</si>
  <si>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</si>
  <si>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</si>
  <si>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</si>
  <si>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</si>
  <si>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</si>
  <si>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</si>
  <si>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</si>
  <si>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</si>
  <si>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</si>
  <si>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</si>
  <si>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</si>
  <si>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</si>
  <si>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</si>
  <si>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</si>
  <si>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</si>
  <si>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</si>
  <si>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</si>
  <si>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</si>
  <si>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</si>
  <si>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</si>
  <si>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</si>
  <si>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</si>
  <si>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</si>
  <si>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</si>
  <si>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</si>
  <si>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</si>
  <si>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</si>
  <si>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</si>
  <si>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</si>
  <si>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</si>
  <si>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</si>
  <si>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</si>
  <si>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</si>
  <si>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</si>
  <si>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</si>
  <si>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</si>
  <si>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</si>
  <si>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</si>
  <si>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</si>
  <si>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</si>
  <si>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</si>
  <si>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</si>
  <si>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</si>
  <si>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</si>
  <si>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</si>
  <si>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</si>
  <si>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</si>
  <si>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</si>
  <si>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</si>
  <si>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</si>
  <si>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</si>
  <si>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</si>
  <si>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</si>
  <si>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</si>
  <si>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</si>
  <si>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</si>
  <si>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</si>
  <si>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</si>
  <si>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</si>
  <si>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</si>
  <si>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</si>
  <si>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</si>
  <si>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</si>
  <si>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</si>
  <si>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</si>
  <si>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</si>
  <si>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</si>
  <si>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</si>
  <si>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</si>
  <si>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</si>
  <si>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</si>
  <si>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</si>
  <si>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</si>
  <si>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</si>
  <si>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</si>
  <si>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</si>
  <si>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</si>
  <si>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</si>
  <si>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</si>
  <si>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</si>
  <si>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</si>
  <si>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</si>
  <si>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</si>
  <si>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</si>
  <si>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</si>
  <si>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</si>
  <si>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</si>
  <si>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</si>
  <si>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</si>
  <si>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</si>
  <si>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</si>
  <si>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</si>
  <si>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</si>
  <si>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</si>
  <si>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</si>
  <si>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</si>
  <si>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</si>
  <si>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</si>
  <si>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</si>
  <si>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</si>
  <si>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</si>
  <si>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</si>
  <si>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</si>
  <si>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</si>
  <si>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</si>
  <si>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</si>
  <si>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</si>
  <si>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</si>
  <si>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</si>
  <si>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</si>
  <si>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</si>
  <si>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</si>
  <si>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</si>
  <si>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</si>
  <si>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</si>
  <si>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</si>
  <si>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</si>
  <si>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</si>
  <si>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</si>
  <si>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</si>
  <si>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</si>
  <si>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</si>
  <si>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</si>
  <si>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</si>
  <si>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</si>
  <si>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</si>
  <si>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</si>
  <si>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</si>
  <si>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</si>
  <si>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</si>
  <si>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</si>
  <si>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</si>
  <si>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</si>
  <si>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</si>
  <si>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</si>
  <si>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</si>
  <si>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</si>
  <si>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</si>
  <si>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</si>
  <si>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</si>
  <si>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</si>
  <si>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</si>
  <si>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</si>
  <si>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</si>
  <si>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</si>
  <si>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</si>
  <si>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</si>
  <si>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</si>
  <si>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</si>
  <si>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</si>
  <si>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</si>
  <si>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</si>
  <si>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</si>
  <si>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</si>
  <si>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</si>
  <si>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</si>
  <si>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</si>
  <si>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</si>
  <si>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</si>
  <si>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</si>
  <si>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</si>
  <si>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</si>
  <si>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</si>
  <si>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</si>
  <si>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</si>
  <si>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</si>
  <si>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</si>
  <si>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</si>
  <si>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</si>
  <si>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</si>
  <si>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</si>
  <si>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</si>
  <si>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</si>
  <si>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</si>
  <si>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</si>
  <si>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</si>
  <si>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</si>
  <si>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</si>
  <si>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</si>
  <si>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</si>
  <si>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</si>
  <si>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</si>
  <si>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</si>
  <si>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</si>
  <si>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</si>
  <si>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</si>
  <si>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</si>
  <si>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</si>
  <si>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</si>
  <si>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</si>
  <si>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</si>
  <si>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</si>
  <si>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</si>
  <si>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</si>
  <si>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</si>
  <si>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</si>
  <si>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</si>
  <si>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</si>
  <si>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</si>
  <si>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</si>
  <si>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</si>
  <si>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</si>
  <si>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</si>
  <si>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</si>
  <si>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</si>
  <si>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</si>
  <si>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</si>
  <si>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</si>
  <si>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</si>
  <si>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</si>
  <si>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</si>
  <si>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</si>
  <si>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</si>
  <si>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</si>
  <si>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</si>
  <si>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</si>
  <si>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</si>
  <si>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</si>
  <si>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</si>
  <si>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</si>
  <si>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</si>
  <si>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</si>
  <si>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</si>
  <si>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</si>
  <si>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</si>
  <si>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</si>
  <si>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</si>
  <si>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</si>
  <si>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</si>
  <si>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</si>
  <si>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</si>
  <si>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</si>
  <si>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</si>
  <si>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</si>
  <si>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</si>
  <si>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</si>
  <si>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</si>
  <si>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</si>
  <si>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</si>
  <si>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</si>
  <si>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</si>
  <si>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</si>
  <si>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</si>
  <si>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</si>
  <si>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</si>
  <si>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</si>
  <si>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</si>
  <si>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</si>
  <si>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</si>
  <si>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</si>
  <si>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</si>
  <si>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</si>
  <si>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</si>
  <si>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</si>
  <si>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</si>
  <si>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</si>
  <si>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</si>
  <si>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</si>
  <si>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</si>
  <si>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</si>
  <si>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</si>
  <si>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</si>
  <si>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</si>
  <si>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</si>
  <si>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</si>
  <si>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</si>
  <si>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</si>
  <si>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</si>
  <si>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</si>
  <si>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</si>
  <si>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</si>
  <si>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</si>
  <si>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</si>
  <si>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</si>
  <si>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</si>
  <si>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</si>
  <si>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</si>
  <si>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</si>
  <si>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</si>
  <si>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</si>
  <si>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</si>
  <si>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</si>
  <si>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</si>
  <si>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</si>
  <si>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</si>
  <si>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</si>
  <si>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</si>
  <si>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</si>
  <si>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</si>
  <si>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</si>
  <si>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</si>
  <si>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</si>
  <si>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</si>
  <si>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</si>
  <si>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</si>
  <si>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</si>
  <si>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</si>
  <si>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</si>
  <si>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</si>
  <si>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</si>
  <si>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</si>
  <si>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</si>
  <si>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</si>
  <si>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</si>
  <si>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</si>
  <si>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</si>
  <si>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</si>
  <si>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</si>
  <si>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</si>
  <si>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</si>
  <si>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</si>
  <si>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</si>
  <si>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</si>
  <si>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</si>
  <si>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</si>
  <si>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</si>
  <si>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</si>
  <si>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</si>
  <si>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</si>
  <si>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</si>
  <si>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</si>
  <si>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</si>
  <si>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</si>
  <si>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</si>
  <si>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</si>
  <si>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</si>
  <si>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</si>
  <si>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</si>
  <si>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</si>
  <si>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</si>
  <si>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</si>
  <si>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</si>
  <si>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</si>
  <si>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</si>
  <si>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</si>
  <si>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</si>
  <si>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</si>
  <si>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</si>
  <si>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</si>
  <si>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</si>
  <si>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</si>
  <si>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</si>
  <si>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</si>
  <si>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</si>
  <si>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</si>
  <si>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</si>
  <si>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</si>
  <si>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</si>
  <si>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</si>
  <si>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</si>
  <si>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</si>
  <si>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</si>
  <si>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</si>
  <si>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</si>
  <si>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</si>
  <si>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</si>
  <si>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</si>
  <si>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</si>
  <si>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</si>
  <si>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</si>
  <si>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</si>
  <si>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</si>
  <si>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</si>
  <si>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</si>
  <si>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</si>
  <si>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</si>
  <si>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</si>
  <si>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</si>
  <si>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</si>
  <si>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</si>
  <si>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</si>
  <si>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</si>
  <si>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</si>
  <si>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</si>
  <si>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</si>
  <si>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</si>
  <si>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</si>
  <si>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</si>
  <si>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</si>
  <si>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</si>
  <si>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</si>
  <si>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</si>
  <si>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</si>
  <si>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</si>
  <si>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</si>
  <si>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</si>
  <si>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</si>
  <si>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</si>
  <si>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</si>
  <si>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</si>
  <si>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</si>
  <si>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</si>
  <si>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</si>
  <si>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</si>
  <si>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</si>
  <si>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</si>
  <si>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</si>
  <si>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</si>
  <si>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</si>
  <si>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</si>
  <si>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</si>
  <si>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</si>
  <si>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</si>
  <si>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</si>
  <si>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</si>
  <si>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</si>
  <si>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</si>
  <si>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</si>
  <si>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</si>
  <si>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</si>
  <si>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</si>
  <si>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</si>
  <si>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</si>
  <si>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</si>
  <si>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</si>
  <si>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</si>
  <si>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</si>
  <si>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</si>
  <si>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</si>
  <si>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</si>
  <si>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</si>
  <si>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</si>
  <si>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</si>
  <si>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</si>
  <si>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</si>
  <si>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</si>
  <si>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</si>
  <si>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</si>
  <si>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</si>
  <si>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</si>
  <si>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</si>
  <si>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</si>
  <si>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</si>
  <si>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</si>
  <si>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</si>
  <si>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</si>
  <si>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</si>
  <si>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</si>
  <si>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</si>
  <si>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</si>
  <si>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</si>
  <si>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</si>
  <si>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</si>
  <si>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</si>
  <si>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</si>
  <si>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</si>
  <si>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</si>
  <si>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</si>
  <si>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</si>
  <si>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</si>
  <si>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</si>
  <si>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</si>
  <si>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</si>
  <si>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</si>
  <si>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</si>
  <si>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</si>
  <si>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</si>
  <si>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</si>
  <si>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</si>
  <si>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</si>
  <si>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</si>
  <si>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</si>
  <si>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</si>
  <si>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</si>
  <si>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</si>
  <si>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</si>
  <si>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</si>
  <si>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</si>
  <si>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</si>
  <si>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</si>
  <si>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</si>
  <si>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</si>
  <si>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</si>
  <si>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</si>
  <si>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</si>
  <si>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</si>
  <si>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</si>
  <si>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</si>
  <si>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</si>
  <si>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</si>
  <si>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</si>
  <si>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</si>
  <si>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</si>
  <si>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</si>
  <si>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</si>
  <si>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</si>
  <si>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</si>
  <si>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</si>
  <si>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</si>
  <si>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</si>
  <si>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</si>
  <si>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</si>
  <si>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</si>
  <si>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</si>
  <si>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</si>
  <si>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</si>
  <si>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</si>
  <si>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</si>
  <si>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</si>
  <si>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</si>
  <si>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</si>
  <si>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</si>
  <si>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</si>
  <si>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</si>
  <si>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</si>
  <si>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</si>
  <si>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</si>
  <si>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</si>
  <si>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</si>
  <si>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</si>
  <si>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</si>
  <si>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</si>
  <si>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</si>
  <si>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</si>
  <si>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</si>
  <si>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</si>
  <si>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</si>
  <si>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</si>
  <si>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</si>
  <si>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</si>
  <si>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</si>
  <si>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</si>
  <si>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</si>
  <si>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</si>
  <si>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</si>
  <si>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</si>
  <si>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</si>
  <si>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</si>
  <si>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</si>
  <si>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</si>
  <si>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</si>
  <si>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</si>
  <si>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</si>
  <si>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</si>
  <si>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</si>
  <si>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</si>
  <si>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</si>
  <si>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</si>
  <si>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</si>
  <si>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</si>
  <si>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</si>
  <si>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</si>
  <si>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</si>
  <si>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</si>
  <si>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</si>
  <si>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</si>
  <si>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</si>
  <si>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</si>
  <si>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</si>
  <si>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</si>
  <si>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</si>
  <si>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</si>
  <si>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</si>
  <si>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</si>
  <si>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</si>
  <si>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</si>
  <si>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</si>
  <si>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</si>
  <si>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</si>
  <si>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</si>
  <si>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</si>
  <si>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</si>
  <si>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</si>
  <si>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</si>
  <si>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</si>
  <si>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</si>
  <si>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</si>
  <si>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</si>
  <si>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</si>
  <si>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</si>
  <si>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</si>
  <si>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</si>
  <si>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</si>
  <si>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</si>
  <si>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</si>
  <si>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</si>
  <si>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</si>
  <si>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</si>
  <si>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</si>
  <si>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</si>
  <si>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</si>
  <si>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</si>
  <si>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</si>
  <si>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</si>
  <si>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</si>
  <si>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</si>
  <si>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</si>
  <si>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</si>
  <si>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</si>
  <si>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</si>
  <si>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</si>
  <si>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</si>
  <si>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</si>
  <si>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</si>
  <si>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</si>
  <si>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</si>
  <si>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</si>
  <si>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</si>
  <si>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</si>
  <si>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</si>
  <si>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</si>
  <si>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</si>
  <si>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</si>
  <si>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</si>
  <si>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</si>
  <si>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</si>
  <si>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</si>
  <si>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</si>
  <si>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</si>
  <si>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</si>
  <si>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</si>
  <si>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</si>
  <si>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</si>
  <si>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</si>
  <si>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</si>
  <si>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</si>
  <si>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</si>
  <si>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</si>
  <si>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</si>
  <si>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</si>
  <si>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</si>
  <si>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</si>
  <si>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</si>
  <si>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</si>
  <si>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</si>
  <si>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</si>
  <si>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</si>
  <si>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</si>
  <si>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</si>
  <si>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</si>
  <si>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</si>
  <si>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</si>
  <si>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</si>
  <si>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</si>
  <si>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</si>
  <si>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</si>
  <si>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</si>
  <si>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</si>
  <si>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</si>
  <si>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</si>
  <si>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</si>
  <si>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</si>
  <si>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</si>
  <si>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</si>
  <si>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</si>
  <si>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</si>
  <si>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</si>
  <si>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</si>
  <si>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</si>
  <si>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</si>
  <si>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</si>
  <si>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</si>
  <si>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</si>
  <si>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</si>
  <si>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</si>
  <si>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</si>
  <si>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</si>
  <si>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</si>
  <si>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</si>
  <si>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</si>
  <si>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</si>
  <si>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</si>
  <si>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</si>
  <si>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</si>
  <si>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</si>
  <si>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</si>
  <si>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</si>
  <si>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</si>
  <si>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</si>
  <si>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</si>
  <si>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</si>
  <si>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</si>
  <si>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</si>
  <si>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</si>
  <si>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</si>
  <si>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</si>
  <si>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</si>
  <si>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</si>
  <si>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</si>
  <si>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</si>
  <si>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</si>
  <si>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</si>
  <si>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</si>
  <si>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</si>
  <si>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</si>
  <si>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</si>
  <si>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</si>
  <si>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</si>
  <si>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</si>
  <si>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</si>
  <si>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</si>
  <si>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</si>
  <si>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</si>
  <si>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</si>
  <si>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</si>
  <si>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</si>
  <si>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</si>
  <si>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</si>
  <si>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</si>
  <si>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</si>
  <si>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</si>
  <si>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</si>
  <si>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</si>
  <si>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</si>
  <si>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</si>
  <si>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</si>
  <si>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</si>
  <si>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</si>
  <si>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</si>
  <si>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</si>
  <si>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</si>
  <si>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</si>
  <si>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</si>
  <si>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</si>
  <si>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</si>
  <si>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</si>
  <si>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</si>
  <si>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</si>
  <si>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</si>
  <si>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</si>
  <si>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</si>
  <si>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</si>
  <si>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</si>
  <si>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</si>
  <si>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</si>
  <si>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</si>
  <si>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</si>
  <si>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</si>
  <si>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</si>
  <si>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</si>
  <si>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</si>
  <si>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</si>
  <si>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</si>
  <si>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</si>
  <si>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</si>
  <si>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</si>
  <si>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</si>
  <si>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</si>
  <si>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</si>
  <si>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</si>
  <si>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</si>
  <si>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</si>
  <si>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</si>
  <si>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</si>
  <si>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</si>
  <si>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</si>
  <si>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</si>
  <si>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</si>
  <si>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</si>
  <si>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</si>
  <si>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</si>
  <si>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</si>
  <si>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</si>
  <si>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</si>
  <si>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</si>
  <si>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</si>
  <si>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</si>
  <si>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</si>
  <si>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</si>
  <si>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</si>
  <si>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</si>
  <si>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</si>
  <si>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</si>
  <si>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</si>
  <si>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</si>
  <si>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</si>
  <si>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</si>
  <si>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</si>
  <si>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</si>
  <si>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</si>
  <si>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</si>
  <si>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</si>
  <si>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</si>
  <si>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</si>
  <si>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</si>
  <si>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</si>
  <si>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</si>
  <si>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</si>
  <si>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</si>
  <si>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</si>
  <si>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</si>
  <si>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</si>
  <si>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</si>
  <si>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</si>
  <si>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</si>
  <si>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</si>
  <si>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</si>
  <si>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</si>
  <si>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</si>
  <si>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</si>
  <si>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</si>
  <si>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</si>
  <si>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</si>
  <si>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</si>
  <si>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</si>
  <si>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</si>
  <si>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</si>
  <si>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</si>
  <si>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</si>
  <si>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</si>
  <si>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</si>
  <si>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</si>
  <si>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</si>
  <si>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</si>
  <si>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</si>
  <si>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</si>
  <si>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</si>
  <si>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</si>
  <si>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</si>
  <si>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</si>
  <si>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</si>
  <si>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</si>
  <si>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</si>
  <si>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</si>
  <si>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</si>
  <si>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</si>
  <si>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</si>
  <si>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</si>
  <si>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</si>
  <si>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</si>
  <si>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</si>
  <si>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</si>
  <si>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</si>
  <si>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</si>
  <si>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</si>
  <si>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</si>
  <si>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</si>
  <si>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</si>
  <si>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</si>
  <si>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</si>
  <si>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</si>
  <si>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</si>
  <si>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</si>
  <si>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</si>
  <si>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</si>
  <si>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</si>
  <si>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</si>
  <si>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</si>
  <si>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</si>
  <si>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</si>
  <si>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</si>
  <si>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</si>
  <si>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</si>
  <si>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</si>
  <si>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</si>
  <si>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</si>
  <si>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</si>
  <si>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</si>
  <si>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</si>
  <si>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</si>
  <si>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</si>
  <si>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</si>
  <si>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</si>
  <si>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</si>
  <si>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</si>
  <si>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</si>
  <si>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</si>
  <si>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</si>
  <si>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</si>
  <si>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</si>
  <si>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</si>
  <si>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</si>
  <si>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</si>
  <si>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</si>
  <si>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</si>
  <si>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</si>
  <si>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</si>
  <si>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</si>
  <si>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</si>
  <si>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</si>
  <si>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</si>
  <si>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</si>
  <si>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</si>
  <si>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</si>
  <si>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</si>
  <si>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</si>
  <si>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</si>
  <si>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</si>
  <si>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</si>
  <si>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</si>
  <si>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</si>
  <si>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</si>
  <si>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</si>
  <si>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</si>
  <si>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</si>
  <si>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</si>
  <si>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</si>
  <si>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</si>
  <si>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</si>
  <si>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</si>
  <si>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</si>
  <si>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</si>
  <si>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</si>
  <si>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</si>
  <si>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</si>
  <si>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</si>
  <si>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</si>
  <si>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</si>
  <si>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</si>
  <si>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</si>
  <si>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</si>
  <si>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</si>
  <si>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</si>
  <si>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</si>
  <si>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</si>
  <si>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</si>
  <si>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</si>
  <si>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</si>
  <si>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</si>
  <si>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</si>
  <si>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</si>
  <si>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</si>
  <si>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</si>
  <si>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</si>
  <si>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</si>
  <si>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</si>
  <si>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</si>
  <si>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</si>
  <si>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</si>
  <si>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</si>
  <si>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</si>
  <si>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</si>
  <si>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</si>
  <si>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</si>
  <si>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</si>
  <si>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</si>
  <si>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</si>
  <si>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</si>
  <si>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</si>
  <si>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</si>
  <si>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</si>
  <si>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</si>
  <si>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</si>
  <si>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</si>
  <si>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</si>
  <si>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</si>
  <si>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</si>
  <si>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</si>
  <si>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</si>
  <si>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</si>
  <si>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</si>
  <si>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</si>
  <si>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</si>
  <si>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</si>
  <si>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</si>
  <si>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</si>
  <si>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</si>
  <si>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</si>
  <si>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</si>
  <si>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</si>
  <si>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</si>
  <si>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</si>
  <si>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</si>
  <si>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</si>
  <si>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</si>
  <si>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</si>
  <si>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</si>
  <si>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</si>
  <si>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</si>
  <si>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</si>
  <si>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</si>
  <si>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</si>
  <si>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</si>
  <si>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</si>
  <si>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</si>
  <si>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</si>
  <si>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</si>
  <si>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</si>
  <si>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</si>
  <si>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</si>
  <si>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</si>
  <si>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</si>
  <si>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</si>
  <si>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</si>
  <si>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</si>
  <si>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</si>
  <si>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</si>
  <si>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</si>
  <si>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</si>
  <si>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</si>
  <si>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</si>
  <si>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</si>
  <si>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</si>
  <si>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</si>
  <si>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</si>
  <si>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</si>
  <si>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</si>
  <si>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</si>
  <si>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</si>
  <si>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</si>
  <si>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</si>
  <si>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</si>
  <si>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</si>
  <si>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</si>
  <si>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</si>
  <si>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</si>
  <si>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</si>
  <si>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</si>
  <si>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</si>
  <si>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</si>
  <si>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</si>
  <si>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</si>
  <si>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</si>
  <si>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</si>
  <si>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</si>
  <si>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</si>
  <si>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</si>
  <si>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</si>
  <si>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</si>
  <si>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</si>
  <si>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</si>
  <si>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</si>
  <si>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</si>
  <si>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</si>
  <si>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</si>
  <si>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</si>
  <si>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</si>
  <si>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</si>
  <si>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</si>
  <si>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</si>
  <si>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</si>
  <si>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</si>
  <si>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</si>
  <si>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</si>
  <si>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</si>
  <si>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</si>
  <si>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</si>
  <si>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</si>
  <si>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</si>
  <si>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</si>
  <si>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</si>
  <si>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</si>
  <si>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</si>
  <si>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</si>
  <si>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</si>
  <si>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</si>
  <si>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</si>
  <si>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</si>
  <si>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</si>
  <si>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</si>
  <si>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</si>
  <si>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</si>
  <si>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</si>
  <si>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</si>
  <si>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</si>
  <si>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</si>
  <si>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</si>
  <si>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</si>
  <si>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</si>
  <si>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</si>
  <si>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</si>
  <si>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</si>
  <si>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</si>
  <si>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</si>
  <si>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</si>
  <si>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</si>
  <si>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</si>
  <si>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</si>
  <si>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</si>
  <si>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</si>
  <si>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</si>
  <si>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</si>
  <si>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</si>
  <si>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</si>
  <si>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</si>
  <si>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</si>
  <si>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</si>
  <si>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</si>
  <si>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</si>
  <si>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</si>
  <si>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</si>
  <si>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</si>
  <si>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</si>
  <si>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</si>
  <si>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</si>
  <si>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</si>
  <si>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</si>
  <si>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</si>
  <si>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</si>
  <si>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</si>
  <si>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</si>
  <si>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</si>
  <si>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</si>
  <si>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</si>
  <si>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</si>
  <si>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</si>
  <si>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</si>
  <si>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</si>
  <si>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</si>
  <si>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</si>
  <si>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</si>
  <si>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</si>
  <si>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</si>
  <si>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</si>
  <si>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</si>
  <si>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</si>
  <si>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</si>
  <si>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</si>
  <si>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</si>
  <si>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</si>
  <si>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</si>
  <si>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</si>
  <si>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</si>
  <si>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</si>
  <si>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</si>
  <si>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</si>
  <si>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</si>
  <si>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</si>
  <si>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</si>
  <si>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</si>
  <si>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</si>
  <si>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</si>
  <si>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</si>
  <si>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</si>
  <si>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</si>
  <si>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</si>
  <si>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</si>
  <si>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</si>
  <si>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</si>
  <si>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</si>
  <si>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</si>
  <si>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</si>
  <si>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</si>
  <si>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</si>
  <si>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</si>
  <si>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</si>
  <si>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</si>
  <si>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</si>
  <si>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</si>
  <si>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</si>
  <si>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</si>
  <si>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</si>
  <si>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</si>
  <si>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</si>
  <si>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</si>
  <si>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</si>
  <si>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</si>
  <si>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</si>
  <si>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</si>
  <si>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</si>
  <si>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</si>
  <si>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</si>
  <si>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</si>
  <si>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</si>
  <si>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</si>
  <si>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</si>
  <si>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</si>
  <si>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</si>
  <si>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</si>
  <si>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</si>
  <si>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</si>
  <si>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</si>
  <si>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</si>
  <si>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</si>
  <si>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</si>
  <si>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</si>
  <si>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</si>
  <si>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</si>
  <si>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</si>
  <si>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</si>
  <si>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</si>
  <si>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</si>
  <si>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</si>
  <si>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</si>
  <si>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</si>
  <si>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</si>
  <si>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</si>
  <si>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</si>
  <si>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</si>
  <si>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</si>
  <si>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</si>
  <si>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</si>
  <si>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</si>
  <si>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</si>
  <si>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</si>
  <si>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</si>
  <si>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</si>
  <si>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</si>
  <si>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</si>
  <si>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</si>
  <si>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</si>
  <si>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</si>
  <si>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</si>
  <si>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</si>
  <si>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</si>
  <si>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</si>
  <si>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</si>
  <si>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</si>
  <si>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</si>
  <si>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</si>
  <si>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</si>
  <si>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</si>
  <si>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</si>
  <si>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</si>
  <si>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</si>
  <si>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</si>
  <si>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</si>
  <si>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</si>
  <si>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</si>
  <si>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</si>
  <si>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</si>
  <si>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</si>
  <si>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</si>
  <si>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</si>
  <si>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</si>
  <si>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</si>
  <si>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</si>
  <si>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</si>
  <si>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</si>
  <si>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</si>
  <si>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</si>
  <si>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</si>
  <si>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</si>
  <si>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</si>
  <si>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</si>
  <si>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</si>
  <si>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</si>
  <si>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</si>
  <si>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</si>
  <si>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</si>
  <si>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</si>
  <si>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</si>
  <si>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</si>
  <si>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</si>
  <si>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</si>
  <si>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</si>
  <si>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</si>
  <si>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</si>
  <si>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</si>
  <si>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</si>
  <si>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</si>
  <si>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</si>
  <si>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</si>
  <si>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</si>
  <si>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</si>
  <si>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</si>
  <si>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</si>
  <si>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</si>
  <si>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</si>
  <si>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</si>
  <si>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</si>
  <si>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</si>
  <si>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</si>
  <si>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</si>
  <si>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</si>
  <si>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</si>
  <si>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</si>
  <si>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</si>
  <si>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</si>
  <si>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</si>
  <si>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</si>
  <si>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</si>
  <si>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</si>
  <si>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</si>
  <si>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</si>
  <si>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</si>
  <si>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</si>
  <si>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</si>
  <si>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</si>
  <si>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</si>
  <si>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</si>
  <si>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</si>
  <si>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</si>
  <si>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</si>
  <si>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</si>
  <si>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</si>
  <si>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</si>
  <si>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</si>
  <si>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</si>
  <si>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</si>
  <si>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</si>
  <si>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</si>
  <si>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</si>
  <si>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</si>
  <si>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</si>
  <si>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</si>
  <si>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</si>
  <si>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</si>
  <si>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</si>
  <si>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</si>
  <si>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</si>
  <si>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</si>
  <si>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</si>
  <si>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</si>
  <si>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</si>
  <si>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</si>
  <si>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</si>
  <si>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</si>
  <si>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</si>
  <si>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</si>
  <si>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</si>
  <si>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</si>
  <si>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</si>
  <si>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</si>
  <si>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</si>
  <si>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</si>
  <si>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</si>
  <si>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</si>
  <si>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</si>
  <si>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</si>
  <si>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</si>
  <si>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</si>
  <si>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</si>
  <si>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</si>
  <si>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</si>
  <si>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</si>
  <si>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</si>
  <si>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</si>
  <si>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</si>
  <si>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</si>
  <si>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</si>
  <si>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</si>
  <si>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</si>
  <si>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</si>
  <si>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</si>
  <si>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</si>
  <si>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</si>
  <si>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</si>
  <si>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</si>
  <si>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</si>
  <si>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</si>
  <si>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</si>
  <si>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</si>
  <si>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</si>
  <si>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</si>
  <si>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</si>
  <si>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</si>
  <si>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</si>
  <si>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</si>
  <si>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</si>
  <si>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</si>
  <si>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</si>
  <si>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</si>
  <si>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</si>
  <si>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</si>
  <si>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</si>
  <si>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</si>
  <si>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</si>
  <si>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</si>
  <si>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</si>
  <si>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</si>
  <si>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</si>
  <si>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</si>
  <si>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</si>
  <si>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</si>
  <si>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</si>
  <si>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</si>
  <si>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</si>
  <si>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</si>
  <si>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</si>
  <si>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</si>
  <si>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</si>
  <si>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</si>
  <si>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</si>
  <si>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</si>
  <si>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</si>
  <si>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</si>
  <si>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</si>
  <si>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</si>
  <si>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</si>
  <si>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</si>
  <si>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</si>
  <si>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</si>
  <si>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</si>
  <si>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</si>
  <si>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</si>
  <si>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</si>
  <si>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</si>
  <si>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</si>
  <si>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</si>
  <si>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</si>
  <si>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</si>
  <si>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</si>
  <si>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</si>
  <si>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</si>
  <si>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</si>
  <si>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</si>
  <si>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</si>
  <si>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</si>
  <si>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</si>
  <si>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</si>
  <si>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</si>
  <si>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</si>
  <si>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</si>
  <si>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</si>
  <si>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</si>
  <si>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</si>
  <si>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</si>
  <si>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</si>
  <si>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</si>
  <si>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</si>
  <si>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</si>
  <si>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</si>
  <si>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</si>
  <si>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</si>
  <si>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</si>
  <si>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</si>
  <si>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</si>
  <si>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</si>
  <si>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</si>
  <si>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</si>
  <si>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</si>
  <si>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</si>
  <si>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</si>
  <si>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</si>
  <si>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</si>
  <si>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</si>
  <si>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</si>
  <si>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</si>
  <si>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</si>
  <si>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</si>
  <si>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</si>
  <si>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</si>
  <si>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</si>
  <si>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</si>
  <si>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</si>
  <si>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</si>
  <si>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</si>
  <si>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</si>
  <si>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</si>
  <si>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</si>
  <si>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</si>
  <si>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</si>
  <si>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</si>
  <si>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</si>
  <si>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</si>
  <si>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</si>
  <si>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</si>
  <si>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</si>
  <si>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</si>
  <si>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</si>
  <si>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</si>
  <si>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</si>
  <si>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</si>
  <si>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</si>
  <si>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</si>
  <si>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</si>
  <si>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</si>
  <si>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</si>
  <si>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</si>
  <si>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</si>
  <si>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</si>
  <si>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</si>
  <si>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</si>
  <si>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</si>
  <si>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</si>
  <si>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</si>
  <si>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</si>
  <si>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</si>
  <si>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</si>
  <si>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</si>
  <si>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</si>
  <si>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</si>
  <si>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</si>
  <si>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</si>
  <si>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</si>
  <si>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</si>
  <si>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</si>
  <si>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</si>
  <si>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</si>
  <si>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</si>
  <si>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</si>
  <si>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</si>
  <si>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</si>
  <si>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</si>
  <si>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</si>
  <si>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</si>
  <si>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</si>
  <si>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</si>
  <si>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</si>
  <si>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</si>
  <si>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</si>
  <si>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</si>
  <si>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</si>
  <si>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</si>
  <si>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</si>
  <si>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</si>
  <si>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</si>
  <si>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</si>
  <si>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</si>
  <si>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</si>
  <si>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</si>
  <si>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</si>
  <si>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</si>
  <si>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</si>
  <si>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</si>
  <si>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</si>
  <si>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</si>
  <si>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</si>
  <si>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</si>
  <si>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</si>
  <si>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</si>
  <si>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</si>
  <si>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</si>
  <si>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</si>
  <si>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</si>
  <si>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</si>
  <si>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</si>
  <si>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</si>
  <si>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</si>
  <si>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</si>
  <si>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</si>
  <si>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</si>
  <si>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</si>
  <si>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</si>
  <si>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</si>
  <si>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</si>
  <si>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</si>
  <si>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</si>
  <si>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</si>
  <si>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</si>
  <si>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</si>
  <si>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</si>
  <si>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</si>
  <si>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</si>
  <si>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</si>
  <si>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</si>
  <si>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</si>
  <si>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</si>
  <si>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</si>
  <si>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</si>
  <si>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</si>
  <si>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</si>
  <si>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</si>
  <si>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</si>
  <si>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</si>
  <si>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</si>
  <si>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</si>
  <si>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</si>
  <si>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</si>
  <si>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</si>
  <si>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</si>
  <si>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</si>
  <si>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</si>
  <si>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</si>
  <si>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</si>
  <si>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</si>
  <si>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</si>
  <si>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</si>
  <si>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</si>
  <si>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</si>
  <si>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</si>
  <si>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</si>
  <si>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</si>
  <si>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</si>
  <si>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</si>
  <si>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</si>
  <si>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</si>
  <si>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</si>
  <si>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</si>
  <si>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</si>
  <si>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</si>
  <si>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</si>
  <si>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</si>
  <si>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</si>
  <si>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</si>
  <si>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</si>
  <si>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</si>
  <si>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</si>
  <si>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</si>
  <si>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</si>
  <si>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</si>
  <si>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</si>
  <si>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</si>
  <si>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</si>
  <si>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</si>
  <si>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</si>
  <si>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</si>
  <si>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</si>
  <si>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</si>
  <si>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</si>
  <si>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</si>
  <si>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</si>
  <si>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</si>
  <si>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</si>
  <si>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</si>
  <si>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</si>
  <si>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</si>
  <si>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</si>
  <si>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</si>
  <si>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</si>
  <si>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</si>
  <si>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</si>
  <si>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</si>
  <si>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</si>
  <si>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</si>
  <si>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</si>
  <si>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</si>
  <si>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</si>
  <si>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</si>
  <si>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</si>
  <si>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</si>
  <si>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</si>
  <si>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</si>
  <si>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</si>
  <si>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</si>
  <si>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</si>
  <si>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</si>
  <si>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</si>
  <si>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</si>
  <si>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</si>
  <si>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</si>
  <si>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</si>
  <si>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</si>
  <si>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</si>
  <si>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</si>
  <si>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</si>
  <si>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</si>
  <si>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</si>
  <si>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</si>
  <si>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</si>
  <si>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</si>
  <si>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</si>
  <si>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</si>
  <si>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</si>
  <si>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</si>
  <si>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</si>
  <si>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</si>
  <si>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</si>
  <si>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</si>
  <si>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</si>
  <si>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</si>
  <si>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</si>
  <si>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</si>
  <si>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</si>
  <si>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</si>
  <si>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</si>
  <si>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</si>
  <si>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</si>
  <si>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</si>
  <si>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</si>
  <si>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</si>
  <si>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</si>
  <si>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</si>
  <si>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</si>
  <si>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</si>
  <si>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</si>
  <si>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</si>
  <si>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</si>
  <si>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</si>
  <si>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</si>
  <si>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</si>
  <si>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</si>
  <si>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</si>
  <si>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</si>
  <si>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</si>
  <si>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</si>
  <si>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</si>
  <si>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</si>
  <si>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</si>
  <si>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</si>
  <si>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</si>
  <si>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</si>
  <si>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</si>
  <si>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</si>
  <si>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</si>
  <si>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</si>
  <si>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</si>
  <si>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</si>
  <si>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</si>
  <si>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</si>
  <si>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</si>
  <si>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</si>
  <si>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</si>
  <si>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</si>
  <si>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</si>
  <si>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</si>
  <si>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</si>
  <si>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</si>
  <si>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</si>
  <si>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</si>
  <si>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</si>
  <si>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</si>
  <si>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</si>
  <si>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</si>
  <si>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</si>
  <si>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</si>
  <si>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</si>
  <si>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</si>
  <si>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</si>
  <si>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</si>
  <si>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</si>
  <si>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</si>
  <si>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</si>
  <si>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</si>
  <si>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</si>
  <si>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</si>
  <si>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</si>
  <si>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</si>
  <si>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</si>
  <si>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</si>
  <si>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</si>
  <si>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</si>
  <si>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</si>
  <si>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</si>
  <si>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</si>
  <si>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</si>
  <si>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</si>
  <si>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</si>
  <si>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</si>
  <si>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</si>
  <si>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</si>
  <si>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</si>
  <si>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</si>
  <si>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</si>
  <si>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</si>
  <si>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</si>
  <si>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</si>
  <si>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</si>
  <si>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</si>
  <si>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</si>
  <si>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</si>
  <si>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</si>
  <si>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</si>
  <si>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</si>
  <si>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</si>
  <si>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</si>
  <si>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</si>
  <si>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</si>
  <si>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</si>
  <si>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</si>
  <si>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</si>
  <si>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</si>
  <si>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</si>
  <si>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</si>
  <si>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</si>
  <si>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</si>
  <si>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</si>
  <si>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</si>
  <si>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</si>
  <si>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</si>
  <si>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</si>
  <si>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</si>
  <si>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</si>
  <si>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</si>
  <si>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</si>
  <si>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</si>
  <si>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</si>
  <si>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</si>
  <si>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</si>
  <si>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</si>
  <si>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</si>
  <si>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</si>
  <si>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</si>
  <si>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</si>
  <si>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</si>
  <si>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</si>
  <si>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</si>
  <si>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</si>
  <si>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</si>
  <si>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</si>
  <si>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</si>
  <si>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</si>
  <si>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</si>
  <si>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</si>
  <si>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</si>
  <si>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</si>
  <si>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</si>
  <si>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</si>
  <si>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</si>
  <si>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</si>
  <si>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</si>
  <si>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</si>
  <si>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</si>
  <si>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</si>
  <si>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</si>
  <si>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</si>
  <si>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</si>
  <si>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</si>
  <si>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</si>
  <si>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</si>
  <si>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</si>
  <si>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</si>
  <si>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</si>
  <si>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</si>
  <si>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</si>
  <si>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</si>
  <si>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</si>
  <si>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</si>
  <si>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</si>
  <si>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</si>
  <si>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</si>
  <si>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</si>
  <si>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</si>
  <si>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</si>
  <si>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</si>
  <si>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</si>
  <si>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</si>
  <si>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</si>
  <si>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</si>
  <si>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</si>
  <si>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</si>
  <si>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</si>
  <si>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</si>
  <si>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</si>
  <si>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</si>
  <si>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</si>
  <si>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</si>
  <si>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</si>
  <si>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</si>
  <si>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</si>
  <si>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</si>
  <si>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</si>
  <si>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</si>
  <si>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</si>
  <si>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</si>
  <si>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</si>
  <si>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</si>
  <si>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</si>
  <si>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</si>
  <si>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</si>
  <si>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</si>
  <si>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</si>
  <si>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</si>
  <si>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</si>
  <si>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</si>
  <si>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</si>
  <si>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</si>
  <si>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</si>
  <si>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</si>
  <si>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</si>
  <si>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</si>
  <si>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</si>
  <si>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</si>
  <si>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</si>
  <si>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</si>
  <si>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</si>
  <si>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</si>
  <si>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</si>
  <si>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</si>
  <si>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</si>
  <si>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</si>
  <si>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</si>
  <si>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</si>
  <si>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</si>
  <si>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</si>
  <si>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</si>
  <si>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</si>
  <si>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</si>
  <si>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</si>
  <si>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</si>
  <si>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</si>
  <si>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</si>
  <si>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</si>
  <si>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</si>
  <si>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</si>
  <si>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</si>
  <si>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</si>
  <si>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</si>
  <si>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</si>
  <si>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</si>
  <si>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</si>
  <si>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</si>
  <si>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</si>
  <si>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</si>
  <si>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</si>
  <si>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</si>
  <si>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</si>
  <si>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</si>
  <si>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</si>
  <si>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</si>
  <si>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</si>
  <si>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</si>
  <si>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</si>
  <si>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</si>
  <si>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</si>
  <si>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</si>
  <si>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</si>
  <si>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</si>
  <si>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</si>
  <si>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</si>
  <si>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</si>
  <si>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</si>
  <si>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</si>
  <si>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</si>
  <si>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</si>
  <si>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</si>
  <si>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</si>
  <si>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</si>
  <si>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</si>
  <si>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</si>
  <si>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</si>
  <si>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</si>
  <si>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</si>
  <si>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</si>
  <si>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</si>
  <si>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</si>
  <si>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</si>
  <si>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</si>
  <si>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</si>
  <si>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</si>
  <si>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</si>
  <si>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</si>
  <si>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</si>
  <si>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</si>
  <si>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</si>
  <si>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</si>
  <si>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</si>
  <si>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</si>
  <si>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</si>
  <si>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</si>
  <si>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</si>
  <si>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</si>
  <si>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</si>
  <si>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</si>
  <si>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</si>
  <si>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</si>
  <si>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</si>
  <si>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</si>
  <si>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</si>
  <si>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</si>
  <si>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</si>
  <si>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</si>
  <si>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</si>
  <si>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</si>
  <si>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</si>
  <si>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</si>
  <si>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</si>
  <si>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</si>
  <si>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</si>
  <si>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</si>
  <si>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</si>
  <si>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</si>
  <si>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</si>
  <si>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</si>
  <si>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</si>
  <si>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</si>
  <si>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</si>
  <si>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</si>
  <si>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</si>
  <si>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</si>
  <si>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</si>
  <si>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</si>
  <si>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</si>
  <si>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</si>
  <si>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</si>
  <si>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</si>
  <si>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</si>
  <si>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</si>
  <si>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</si>
  <si>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</si>
  <si>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</si>
  <si>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</si>
  <si>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</si>
  <si>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</si>
  <si>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</si>
  <si>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</si>
  <si>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</si>
  <si>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</si>
  <si>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</si>
  <si>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</si>
  <si>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</si>
  <si>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</si>
  <si>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</si>
  <si>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</si>
  <si>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</si>
  <si>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</si>
  <si>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</si>
  <si>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</si>
  <si>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</si>
  <si>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</si>
  <si>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</si>
  <si>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</si>
  <si>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</si>
  <si>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</si>
  <si>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</si>
  <si>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</si>
  <si>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</si>
  <si>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</si>
  <si>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</si>
  <si>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</si>
  <si>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</si>
  <si>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</si>
  <si>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</si>
  <si>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</si>
  <si>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</si>
  <si>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</si>
  <si>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</si>
  <si>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</si>
  <si>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</si>
  <si>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</si>
  <si>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</si>
  <si>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</si>
  <si>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</si>
  <si>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</si>
  <si>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</si>
  <si>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</si>
  <si>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</si>
  <si>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</si>
  <si>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</si>
  <si>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</si>
  <si>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</si>
  <si>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</si>
  <si>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</si>
  <si>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</si>
  <si>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</si>
  <si>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</si>
  <si>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</si>
  <si>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</si>
  <si>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</si>
  <si>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</si>
  <si>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</si>
  <si>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</si>
  <si>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</si>
  <si>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</si>
  <si>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</si>
  <si>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</si>
  <si>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</si>
  <si>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</si>
  <si>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</si>
  <si>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</si>
  <si>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</si>
  <si>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</si>
  <si>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</si>
  <si>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</si>
  <si>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</si>
  <si>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</si>
  <si>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</si>
  <si>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</si>
  <si>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</si>
  <si>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</si>
  <si>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</si>
  <si>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</si>
  <si>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</si>
  <si>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</si>
  <si>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</si>
  <si>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</si>
  <si>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</si>
  <si>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</si>
  <si>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</si>
  <si>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</si>
  <si>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</si>
  <si>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</si>
  <si>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</si>
  <si>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</si>
  <si>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</si>
  <si>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</si>
  <si>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</si>
  <si>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</si>
  <si>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</si>
  <si>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</si>
  <si>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</si>
  <si>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</si>
  <si>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</si>
  <si>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</si>
  <si>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</si>
  <si>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</si>
  <si>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</si>
  <si>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</si>
  <si>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</si>
  <si>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</si>
  <si>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</si>
  <si>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</si>
  <si>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</si>
  <si>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</si>
  <si>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</si>
  <si>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</si>
  <si>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</si>
  <si>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</si>
  <si>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</si>
  <si>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</si>
  <si>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</si>
  <si>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</si>
  <si>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</si>
  <si>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</si>
  <si>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</si>
  <si>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</si>
  <si>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</si>
  <si>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</si>
  <si>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</si>
  <si>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</si>
  <si>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</si>
  <si>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</si>
  <si>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</si>
  <si>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</si>
  <si>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</si>
  <si>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</si>
  <si>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</si>
  <si>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</si>
  <si>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</si>
  <si>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</si>
  <si>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</si>
  <si>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</si>
  <si>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</si>
  <si>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</si>
  <si>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</si>
  <si>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</si>
  <si>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</si>
  <si>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</si>
  <si>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</si>
  <si>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</si>
  <si>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</si>
  <si>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</si>
  <si>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</si>
  <si>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</si>
  <si>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</si>
  <si>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</si>
  <si>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</si>
  <si>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</si>
  <si>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</si>
  <si>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</si>
  <si>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</si>
  <si>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</si>
  <si>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</si>
  <si>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</si>
  <si>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</si>
  <si>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</si>
  <si>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</si>
  <si>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</si>
  <si>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</si>
  <si>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</si>
  <si>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</si>
  <si>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</si>
  <si>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</si>
  <si>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</si>
  <si>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</si>
  <si>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</si>
  <si>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</si>
  <si>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</si>
  <si>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</si>
  <si>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</si>
  <si>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</si>
  <si>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</si>
  <si>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</si>
  <si>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</si>
  <si>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</si>
  <si>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</si>
  <si>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</si>
  <si>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</si>
  <si>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</si>
  <si>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</si>
  <si>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</si>
  <si>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</si>
  <si>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</si>
  <si>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</si>
  <si>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</si>
  <si>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</si>
  <si>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</si>
  <si>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</si>
  <si>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</si>
  <si>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</si>
  <si>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</si>
  <si>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</si>
  <si>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</si>
  <si>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</si>
  <si>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</si>
  <si>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</si>
  <si>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</si>
  <si>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</si>
  <si>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</si>
  <si>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</si>
  <si>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</si>
  <si>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</si>
  <si>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</si>
  <si>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</si>
  <si>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</si>
  <si>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</si>
  <si>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</si>
  <si>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</si>
  <si>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</si>
  <si>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</si>
  <si>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</si>
  <si>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</si>
  <si>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</si>
  <si>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</si>
  <si>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</si>
  <si>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</si>
  <si>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</si>
  <si>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</si>
  <si>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</si>
  <si>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</si>
  <si>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</si>
  <si>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</si>
  <si>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</si>
  <si>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</si>
  <si>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</si>
  <si>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</si>
  <si>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</si>
  <si>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</si>
  <si>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</si>
  <si>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</si>
  <si>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</si>
  <si>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</si>
  <si>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</si>
  <si>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</si>
  <si>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</si>
  <si>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</si>
  <si>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</si>
  <si>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</si>
  <si>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</si>
  <si>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</si>
  <si>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</si>
  <si>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</si>
  <si>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</si>
  <si>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</si>
  <si>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</si>
  <si>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</si>
  <si>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</si>
  <si>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</si>
  <si>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</si>
  <si>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</si>
  <si>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</si>
  <si>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</si>
  <si>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</si>
  <si>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</si>
  <si>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</si>
  <si>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</si>
  <si>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</si>
  <si>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</si>
  <si>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</si>
  <si>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</si>
  <si>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</si>
  <si>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</si>
  <si>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</si>
  <si>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</si>
  <si>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</si>
  <si>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</si>
  <si>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</si>
  <si>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</si>
  <si>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</si>
  <si>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</si>
  <si>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</si>
  <si>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</si>
  <si>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</si>
  <si>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</si>
  <si>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</si>
  <si>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</si>
  <si>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</si>
  <si>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</si>
  <si>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</si>
  <si>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</si>
  <si>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</si>
  <si>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</si>
  <si>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</si>
  <si>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</si>
  <si>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</si>
  <si>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</si>
  <si>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</si>
  <si>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</si>
  <si>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</si>
  <si>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</si>
  <si>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</si>
  <si>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</si>
  <si>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</si>
  <si>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</si>
  <si>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</si>
  <si>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</si>
  <si>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</si>
  <si>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</si>
  <si>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</si>
  <si>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</si>
  <si>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</si>
  <si>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</si>
  <si>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</si>
  <si>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</si>
  <si>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</si>
  <si>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</si>
  <si>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</si>
  <si>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</si>
  <si>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</si>
  <si>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</si>
  <si>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</si>
  <si>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</si>
  <si>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</si>
  <si>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</si>
  <si>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</si>
  <si>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</si>
  <si>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</si>
  <si>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</si>
  <si>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</si>
  <si>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</si>
  <si>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</si>
  <si>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</si>
  <si>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</si>
  <si>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</si>
  <si>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</si>
  <si>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</si>
  <si>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</si>
  <si>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</si>
  <si>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</si>
  <si>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</si>
  <si>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</si>
  <si>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</si>
  <si>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</si>
  <si>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</si>
  <si>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</si>
  <si>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</si>
  <si>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</si>
  <si>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</si>
  <si>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</si>
  <si>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</si>
  <si>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</si>
  <si>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</si>
  <si>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</si>
  <si>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</si>
  <si>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</si>
  <si>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</si>
  <si>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</si>
  <si>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</si>
  <si>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</si>
  <si>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</si>
  <si>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</si>
  <si>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</si>
  <si>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</si>
  <si>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</si>
  <si>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</si>
  <si>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</si>
  <si>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</si>
  <si>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</si>
  <si>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</si>
  <si>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</si>
  <si>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</si>
  <si>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</si>
  <si>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</si>
  <si>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</si>
  <si>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</si>
  <si>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</si>
  <si>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</si>
  <si>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</si>
  <si>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</si>
  <si>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</si>
  <si>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</si>
  <si>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</si>
  <si>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</si>
  <si>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</si>
  <si>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</si>
  <si>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</si>
  <si>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</si>
  <si>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</si>
  <si>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</si>
  <si>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</si>
  <si>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</si>
  <si>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</si>
  <si>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</si>
  <si>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</si>
  <si>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</si>
  <si>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</si>
  <si>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</si>
  <si>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</si>
  <si>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</si>
  <si>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</si>
  <si>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</si>
  <si>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</si>
  <si>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</si>
  <si>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</si>
  <si>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</si>
  <si>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</si>
  <si>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</si>
  <si>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</si>
  <si>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</si>
  <si>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</si>
  <si>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</si>
  <si>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</si>
  <si>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</si>
  <si>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</si>
  <si>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</si>
  <si>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</si>
  <si>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</si>
  <si>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</si>
  <si>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</si>
  <si>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</si>
  <si>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</si>
  <si>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</si>
  <si>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</si>
  <si>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</si>
  <si>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</si>
  <si>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</si>
  <si>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</si>
  <si>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</si>
  <si>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</si>
  <si>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</si>
  <si>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</si>
  <si>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</si>
  <si>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</si>
  <si>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</si>
  <si>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</si>
  <si>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</si>
  <si>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</si>
  <si>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</si>
  <si>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</si>
  <si>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</si>
  <si>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</si>
  <si>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</si>
  <si>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</si>
  <si>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</si>
  <si>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</si>
  <si>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</si>
  <si>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</si>
  <si>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</si>
  <si>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</si>
  <si>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</si>
  <si>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</si>
  <si>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</si>
  <si>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</si>
  <si>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</si>
  <si>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</si>
  <si>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</si>
  <si>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</si>
  <si>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</si>
  <si>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</si>
  <si>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</si>
  <si>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</si>
  <si>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</si>
  <si>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</si>
  <si>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</si>
  <si>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</si>
  <si>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</si>
  <si>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</si>
  <si>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</si>
  <si>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</si>
  <si>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</si>
  <si>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</si>
  <si>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</si>
  <si>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</si>
  <si>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</si>
  <si>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</si>
  <si>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</si>
  <si>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</si>
  <si>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</si>
  <si>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</si>
  <si>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</si>
  <si>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</si>
  <si>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</si>
  <si>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</si>
  <si>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</si>
  <si>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</si>
  <si>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</si>
  <si>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</si>
  <si>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</si>
  <si>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</si>
  <si>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</si>
  <si>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</si>
  <si>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</si>
  <si>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</si>
  <si>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</si>
  <si>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</si>
  <si>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</si>
  <si>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</si>
  <si>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</si>
  <si>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</si>
  <si>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</si>
  <si>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</si>
  <si>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</si>
  <si>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</si>
  <si>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</si>
  <si>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</si>
  <si>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</si>
  <si>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</si>
  <si>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</si>
  <si>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</si>
  <si>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</si>
  <si>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</si>
  <si>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</si>
  <si>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</si>
  <si>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</si>
  <si>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</si>
  <si>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</si>
  <si>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</si>
  <si>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</si>
  <si>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</si>
  <si>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</si>
  <si>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</si>
  <si>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</si>
  <si>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</si>
  <si>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</si>
  <si>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</si>
  <si>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</si>
  <si>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</si>
  <si>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</si>
  <si>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</si>
  <si>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</si>
  <si>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</si>
  <si>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</si>
  <si>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</si>
  <si>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</si>
  <si>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</si>
  <si>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</si>
  <si>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</si>
  <si>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</si>
  <si>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</si>
  <si>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</si>
  <si>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</si>
  <si>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</si>
  <si>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</si>
  <si>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</si>
  <si>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</si>
  <si>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</si>
  <si>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</si>
  <si>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</si>
  <si>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</si>
  <si>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</si>
  <si>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</si>
  <si>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</si>
  <si>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</si>
  <si>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</si>
  <si>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</si>
  <si>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</si>
  <si>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</si>
  <si>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</si>
  <si>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</si>
  <si>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</si>
  <si>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</si>
  <si>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</si>
  <si>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</si>
  <si>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</si>
  <si>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</si>
  <si>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</si>
  <si>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</si>
  <si>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</si>
  <si>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</si>
  <si>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</si>
  <si>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</si>
  <si>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</si>
  <si>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</si>
  <si>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</si>
  <si>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</si>
  <si>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</si>
  <si>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</si>
  <si>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</si>
  <si>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</si>
  <si>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</si>
  <si>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</si>
  <si>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</si>
  <si>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</si>
  <si>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</si>
  <si>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</si>
  <si>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</si>
  <si>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</si>
  <si>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</si>
  <si>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</si>
  <si>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</si>
  <si>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</si>
  <si>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</si>
  <si>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</si>
  <si>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</si>
  <si>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</si>
  <si>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</si>
  <si>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</si>
  <si>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</si>
  <si>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</si>
  <si>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</si>
  <si>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</si>
  <si>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</si>
  <si>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</si>
  <si>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</si>
  <si>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</si>
  <si>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</si>
  <si>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</si>
  <si>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</si>
  <si>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</si>
  <si>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</si>
  <si>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</si>
  <si>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</si>
  <si>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</si>
  <si>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</si>
  <si>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</si>
  <si>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</si>
  <si>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</si>
  <si>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</si>
  <si>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</si>
  <si>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</si>
  <si>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</si>
  <si>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</si>
  <si>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</si>
  <si>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</si>
  <si>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</si>
  <si>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</si>
  <si>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</si>
  <si>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</si>
  <si>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</si>
  <si>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</si>
  <si>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</si>
  <si>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</si>
  <si>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</si>
  <si>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</si>
  <si>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</si>
  <si>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</si>
  <si>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</si>
  <si>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</si>
  <si>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</si>
  <si>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</si>
  <si>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</si>
  <si>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</si>
  <si>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</si>
  <si>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</si>
  <si>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</si>
  <si>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</si>
  <si>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</si>
  <si>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</si>
  <si>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</si>
  <si>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</si>
  <si>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</si>
  <si>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</si>
  <si>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</si>
  <si>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</si>
  <si>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</si>
  <si>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</si>
  <si>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</si>
  <si>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</si>
  <si>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</si>
  <si>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</si>
  <si>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</si>
  <si>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</si>
  <si>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</si>
  <si>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</si>
  <si>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</si>
  <si>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</si>
  <si>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</si>
  <si>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</si>
  <si>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</si>
  <si>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</si>
  <si>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</si>
  <si>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</si>
  <si>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</si>
  <si>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</si>
  <si>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</si>
  <si>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</si>
  <si>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</si>
  <si>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</si>
  <si>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</si>
  <si>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</si>
  <si>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</si>
  <si>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</si>
  <si>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</si>
  <si>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</si>
  <si>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</si>
  <si>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</si>
  <si>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</si>
  <si>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</si>
  <si>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</si>
  <si>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</si>
  <si>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</si>
  <si>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</si>
  <si>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</si>
  <si>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</si>
  <si>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</si>
  <si>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</si>
  <si>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</si>
  <si>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</si>
  <si>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</si>
  <si>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</si>
  <si>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</si>
  <si>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</si>
  <si>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</si>
  <si>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</si>
  <si>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</si>
  <si>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</si>
  <si>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</si>
  <si>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</si>
  <si>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</si>
  <si>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</si>
  <si>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</si>
  <si>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</si>
  <si>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</si>
  <si>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</si>
  <si>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</si>
  <si>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</si>
  <si>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</si>
  <si>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</si>
  <si>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</si>
  <si>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</si>
  <si>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</si>
  <si>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</si>
  <si>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</si>
  <si>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</si>
  <si>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</si>
  <si>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</si>
  <si>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</si>
  <si>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</si>
  <si>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</si>
  <si>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</si>
  <si>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</si>
  <si>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</si>
  <si>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</si>
  <si>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</si>
  <si>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</si>
  <si>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</si>
  <si>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</si>
  <si>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</si>
  <si>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</si>
  <si>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</si>
  <si>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</si>
  <si>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</si>
  <si>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</si>
  <si>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</si>
  <si>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</si>
  <si>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</si>
  <si>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</si>
  <si>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</si>
  <si>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</si>
  <si>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</si>
  <si>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</si>
  <si>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</si>
  <si>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</si>
  <si>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</si>
  <si>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</si>
  <si>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</si>
  <si>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</si>
  <si>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</si>
  <si>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</si>
  <si>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</si>
  <si>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</si>
  <si>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</si>
  <si>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</si>
  <si>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</si>
  <si>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</si>
  <si>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</si>
  <si>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</si>
  <si>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</si>
  <si>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</si>
  <si>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</si>
  <si>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</si>
  <si>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</si>
  <si>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</si>
  <si>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</si>
  <si>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</si>
  <si>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</si>
  <si>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</si>
  <si>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</si>
  <si>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</si>
  <si>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</si>
  <si>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</si>
  <si>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</si>
  <si>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</si>
  <si>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</si>
  <si>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</si>
  <si>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</si>
  <si>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</si>
  <si>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</si>
  <si>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</si>
  <si>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</si>
  <si>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</si>
  <si>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</si>
  <si>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</si>
  <si>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</si>
  <si>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</si>
  <si>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</si>
  <si>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</si>
  <si>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</si>
  <si>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</si>
  <si>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</si>
  <si>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</si>
  <si>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</si>
  <si>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</si>
  <si>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</si>
  <si>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</si>
  <si>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</si>
  <si>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</si>
  <si>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</si>
  <si>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</si>
  <si>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</si>
  <si>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</si>
  <si>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</si>
  <si>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</si>
  <si>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</si>
  <si>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</si>
  <si>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</si>
  <si>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</si>
  <si>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</si>
  <si>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</si>
  <si>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</si>
  <si>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</si>
  <si>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</si>
  <si>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</si>
  <si>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</si>
  <si>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</si>
  <si>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</si>
  <si>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</si>
  <si>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</si>
  <si>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</si>
  <si>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</si>
  <si>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</si>
  <si>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</si>
  <si>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</si>
  <si>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</si>
  <si>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</si>
  <si>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</si>
  <si>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</si>
  <si>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</si>
  <si>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</si>
  <si>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</si>
  <si>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</si>
  <si>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</si>
  <si>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</si>
  <si>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</si>
  <si>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</si>
  <si>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</si>
  <si>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</si>
  <si>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</si>
  <si>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</si>
  <si>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</si>
  <si>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</si>
  <si>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</si>
  <si>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</si>
  <si>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</si>
  <si>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</si>
  <si>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</si>
  <si>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</si>
  <si>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</si>
  <si>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</si>
  <si>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</si>
  <si>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</si>
  <si>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</si>
  <si>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</si>
  <si>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</si>
  <si>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</si>
  <si>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</si>
  <si>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</si>
  <si>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</si>
  <si>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</si>
  <si>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</si>
  <si>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</si>
  <si>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</si>
  <si>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</si>
  <si>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</si>
  <si>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</si>
  <si>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</si>
  <si>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</si>
  <si>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</si>
  <si>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</si>
  <si>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</si>
  <si>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</si>
  <si>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</si>
  <si>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</si>
  <si>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</si>
  <si>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</si>
  <si>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</si>
  <si>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</si>
  <si>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</si>
  <si>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</si>
  <si>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</si>
  <si>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</si>
  <si>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</si>
  <si>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</si>
  <si>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</si>
  <si>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</si>
  <si>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</si>
  <si>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</si>
  <si>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</si>
  <si>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</si>
  <si>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</si>
  <si>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</si>
  <si>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</si>
  <si>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</si>
  <si>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</si>
  <si>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</si>
  <si>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</si>
  <si>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</si>
  <si>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</si>
  <si>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</si>
  <si>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</si>
  <si>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</si>
  <si>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</si>
  <si>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</si>
  <si>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</si>
  <si>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</si>
  <si>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</si>
  <si>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</si>
  <si>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</si>
  <si>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</si>
  <si>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</si>
  <si>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</si>
  <si>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</si>
  <si>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</si>
  <si>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</si>
  <si>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</si>
  <si>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</si>
  <si>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</si>
  <si>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</si>
  <si>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</si>
  <si>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</si>
  <si>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</si>
  <si>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</si>
  <si>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</si>
  <si>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</si>
  <si>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</si>
  <si>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</si>
  <si>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</si>
  <si>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</si>
  <si>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</si>
  <si>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</si>
  <si>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</si>
  <si>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</si>
  <si>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</si>
  <si>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</si>
  <si>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</si>
  <si>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</si>
  <si>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</si>
  <si>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</si>
  <si>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</si>
  <si>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</si>
  <si>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</si>
  <si>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</si>
  <si>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</si>
  <si>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</si>
  <si>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</si>
  <si>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</si>
  <si>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</si>
  <si>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</si>
  <si>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</si>
  <si>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</si>
  <si>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</si>
  <si>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</si>
  <si>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</si>
  <si>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</si>
  <si>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</si>
  <si>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</si>
  <si>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</si>
  <si>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</si>
  <si>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</si>
  <si>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</si>
  <si>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</si>
  <si>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</si>
  <si>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</si>
  <si>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</si>
  <si>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</si>
  <si>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</si>
  <si>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</si>
  <si>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</si>
  <si>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</si>
  <si>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</si>
  <si>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</si>
  <si>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</si>
  <si>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</si>
  <si>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</si>
  <si>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</si>
  <si>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</si>
  <si>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</si>
  <si>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</si>
  <si>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</si>
  <si>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</si>
  <si>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</si>
  <si>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</si>
  <si>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</si>
  <si>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</si>
  <si>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</si>
  <si>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</si>
  <si>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</si>
  <si>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</si>
  <si>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</si>
  <si>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</si>
  <si>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</si>
  <si>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</si>
  <si>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</si>
  <si>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</si>
  <si>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</si>
  <si>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</si>
  <si>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</si>
  <si>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</si>
  <si>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</si>
  <si>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</si>
  <si>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</si>
  <si>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</si>
  <si>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</si>
  <si>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</si>
  <si>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</si>
  <si>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</si>
  <si>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</si>
  <si>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</si>
  <si>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</si>
  <si>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</si>
  <si>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</si>
  <si>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</si>
  <si>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</si>
  <si>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</si>
  <si>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</si>
  <si>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</si>
  <si>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</si>
  <si>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</si>
  <si>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</si>
  <si>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</si>
  <si>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</si>
  <si>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</si>
  <si>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</si>
  <si>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</si>
  <si>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</si>
  <si>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</si>
  <si>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</si>
  <si>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</si>
  <si>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</si>
  <si>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</si>
  <si>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</si>
  <si>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</si>
  <si>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</si>
  <si>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</si>
  <si>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</si>
  <si>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</si>
  <si>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</si>
  <si>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</si>
  <si>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</si>
  <si>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</si>
  <si>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</si>
  <si>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</si>
  <si>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</si>
  <si>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</si>
  <si>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</si>
  <si>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</si>
  <si>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</si>
  <si>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</si>
  <si>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</si>
  <si>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</si>
  <si>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</si>
  <si>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</si>
  <si>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</si>
  <si>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</si>
  <si>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</si>
  <si>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</si>
  <si>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</si>
  <si>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</si>
  <si>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</si>
  <si>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</si>
  <si>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</si>
  <si>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</si>
  <si>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</si>
  <si>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</si>
  <si>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</si>
  <si>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</si>
  <si>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</si>
  <si>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</si>
  <si>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</si>
  <si>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</si>
  <si>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</si>
  <si>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</si>
  <si>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</si>
  <si>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</si>
  <si>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</si>
  <si>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</si>
  <si>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</si>
  <si>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</si>
  <si>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</si>
  <si>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</si>
  <si>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</si>
  <si>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</si>
  <si>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</si>
  <si>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</si>
  <si>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</si>
  <si>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</si>
  <si>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</si>
  <si>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</si>
  <si>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</si>
  <si>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</si>
  <si>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</si>
  <si>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</si>
  <si>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</si>
  <si>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</si>
  <si>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</si>
  <si>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</si>
  <si>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</si>
  <si>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</si>
  <si>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</si>
  <si>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</si>
  <si>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</si>
  <si>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</si>
  <si>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</si>
  <si>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</si>
  <si>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</si>
  <si>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</si>
  <si>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</si>
  <si>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</si>
  <si>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</si>
  <si>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</si>
  <si>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</si>
  <si>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</si>
  <si>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</si>
  <si>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</si>
  <si>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</si>
  <si>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</si>
  <si>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</si>
  <si>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</si>
  <si>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</si>
  <si>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</si>
  <si>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</si>
  <si>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</si>
  <si>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</si>
  <si>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</si>
  <si>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</si>
  <si>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</si>
  <si>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</si>
  <si>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</si>
  <si>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</si>
  <si>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</si>
  <si>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</si>
  <si>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</si>
  <si>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</si>
  <si>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</si>
  <si>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</si>
  <si>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</si>
  <si>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</si>
  <si>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</si>
  <si>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</si>
  <si>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</si>
  <si>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</si>
  <si>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</si>
  <si>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</si>
  <si>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</si>
  <si>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</si>
  <si>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</si>
  <si>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</si>
  <si>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</si>
  <si>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</si>
  <si>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</si>
  <si>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</si>
  <si>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</si>
  <si>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</si>
  <si>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</si>
  <si>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</si>
  <si>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</si>
  <si>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</si>
  <si>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</si>
  <si>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</si>
  <si>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</si>
  <si>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</si>
  <si>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</si>
  <si>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</si>
  <si>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</si>
  <si>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</si>
  <si>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</si>
  <si>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</si>
  <si>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</si>
  <si>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</si>
  <si>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</si>
  <si>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</si>
  <si>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</si>
  <si>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</si>
  <si>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</si>
  <si>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</si>
  <si>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</si>
  <si>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</si>
  <si>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</si>
  <si>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</si>
  <si>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</si>
  <si>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</si>
  <si>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</si>
  <si>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</si>
  <si>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</si>
  <si>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</si>
  <si>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</si>
  <si>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</si>
  <si>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</si>
  <si>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</si>
  <si>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</si>
  <si>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</si>
  <si>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</si>
  <si>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</si>
  <si>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</si>
  <si>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</si>
  <si>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</si>
  <si>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</si>
  <si>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</si>
  <si>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</si>
  <si>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</si>
  <si>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</si>
  <si>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</si>
  <si>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</si>
  <si>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</si>
  <si>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</si>
  <si>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</si>
  <si>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</si>
  <si>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</si>
  <si>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</si>
  <si>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</si>
  <si>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</si>
  <si>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</si>
  <si>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</si>
  <si>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</si>
  <si>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</si>
  <si>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</si>
  <si>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</si>
  <si>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</si>
  <si>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</si>
  <si>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</si>
  <si>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</si>
  <si>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</si>
  <si>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</si>
  <si>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</si>
  <si>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</si>
  <si>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</si>
  <si>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</si>
  <si>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</si>
  <si>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</si>
  <si>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</si>
  <si>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</si>
  <si>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</si>
  <si>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</si>
  <si>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</si>
  <si>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</si>
  <si>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</si>
  <si>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</si>
  <si>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</si>
  <si>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</si>
  <si>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</si>
  <si>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</si>
  <si>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</si>
  <si>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</si>
  <si>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</si>
  <si>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</si>
  <si>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</si>
  <si>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</si>
  <si>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</si>
  <si>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</si>
  <si>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</si>
  <si>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</si>
  <si>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</si>
  <si>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</si>
  <si>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</si>
  <si>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</si>
  <si>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</si>
  <si>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</si>
  <si>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</si>
  <si>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</si>
  <si>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</si>
  <si>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</si>
  <si>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</si>
  <si>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</si>
  <si>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</si>
  <si>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</si>
  <si>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</si>
  <si>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</si>
  <si>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</si>
  <si>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</si>
  <si>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</si>
  <si>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</si>
  <si>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</si>
  <si>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</si>
  <si>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</si>
  <si>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</si>
  <si>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</si>
  <si>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</si>
  <si>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</si>
  <si>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</si>
  <si>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</si>
  <si>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</si>
  <si>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</si>
  <si>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</si>
  <si>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</si>
  <si>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</si>
  <si>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</si>
  <si>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</si>
  <si>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</si>
  <si>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</si>
  <si>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</si>
  <si>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</si>
  <si>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</si>
  <si>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</si>
  <si>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</si>
  <si>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</si>
  <si>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</si>
  <si>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</si>
  <si>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</si>
  <si>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</si>
  <si>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</si>
  <si>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</si>
  <si>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</si>
  <si>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</si>
  <si>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</si>
  <si>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</si>
  <si>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</si>
  <si>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</si>
  <si>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</si>
  <si>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</si>
  <si>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</si>
  <si>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</si>
  <si>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</si>
  <si>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</si>
  <si>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</si>
  <si>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</si>
  <si>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</si>
  <si>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</si>
  <si>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</si>
  <si>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</si>
  <si>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</si>
  <si>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</si>
  <si>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</si>
  <si>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</si>
  <si>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</si>
  <si>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</si>
  <si>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</si>
  <si>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</si>
  <si>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</si>
  <si>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</si>
  <si>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</si>
  <si>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</si>
  <si>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</si>
  <si>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</si>
  <si>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</si>
  <si>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</si>
  <si>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</si>
  <si>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</si>
  <si>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</si>
  <si>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</si>
  <si>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</si>
  <si>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</si>
  <si>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</si>
  <si>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</si>
  <si>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</si>
  <si>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</si>
  <si>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</si>
  <si>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</si>
  <si>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</si>
  <si>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</si>
  <si>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</si>
  <si>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</si>
  <si>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</si>
  <si>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</si>
  <si>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</si>
  <si>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</si>
  <si>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</si>
  <si>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</si>
  <si>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</si>
  <si>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</si>
  <si>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</si>
  <si>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</si>
  <si>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</si>
  <si>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</si>
  <si>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</si>
  <si>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</si>
  <si>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</si>
  <si>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</si>
  <si>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</si>
  <si>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</si>
  <si>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</si>
  <si>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</si>
  <si>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</si>
  <si>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</si>
  <si>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</si>
  <si>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</si>
  <si>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</si>
  <si>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</si>
  <si>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</si>
  <si>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</si>
  <si>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</si>
  <si>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</si>
  <si>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</si>
  <si>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</si>
  <si>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</si>
  <si>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</si>
  <si>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</si>
  <si>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</si>
  <si>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</si>
  <si>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</si>
  <si>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</si>
  <si>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</si>
  <si>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</si>
  <si>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</si>
  <si>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</si>
  <si>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</si>
  <si>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</si>
  <si>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</si>
  <si>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</si>
  <si>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</si>
  <si>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</si>
  <si>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</si>
  <si>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</si>
  <si>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</si>
  <si>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</si>
  <si>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</si>
  <si>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</si>
  <si>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</si>
  <si>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</si>
  <si>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</si>
  <si>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</si>
  <si>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</si>
  <si>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</si>
  <si>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</si>
  <si>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</si>
  <si>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</si>
  <si>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</si>
  <si>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</si>
  <si>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</si>
  <si>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</si>
  <si>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</si>
  <si>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</si>
  <si>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</si>
  <si>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</si>
  <si>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</si>
  <si>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</si>
  <si>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</si>
  <si>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</si>
  <si>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</si>
  <si>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</si>
  <si>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</si>
  <si>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</si>
  <si>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</si>
  <si>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</si>
  <si>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</si>
  <si>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</si>
  <si>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</si>
  <si>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</si>
  <si>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</si>
  <si>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</si>
  <si>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</si>
  <si>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</si>
  <si>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</si>
  <si>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</si>
  <si>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</si>
  <si>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</si>
  <si>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</si>
  <si>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</si>
  <si>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</si>
  <si>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</si>
  <si>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</si>
  <si>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</si>
  <si>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</si>
  <si>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</si>
  <si>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</si>
  <si>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</si>
  <si>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</si>
  <si>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</si>
  <si>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</si>
  <si>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</si>
  <si>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</si>
  <si>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</si>
  <si>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</si>
  <si>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</si>
  <si>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</si>
  <si>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</si>
  <si>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</si>
  <si>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</si>
  <si>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</si>
  <si>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</si>
  <si>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</si>
  <si>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</si>
  <si>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</si>
  <si>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</si>
  <si>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</si>
  <si>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</si>
  <si>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</si>
  <si>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</si>
  <si>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</si>
  <si>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</si>
  <si>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</si>
  <si>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</si>
  <si>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</si>
  <si>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</si>
  <si>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</si>
  <si>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</si>
  <si>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</si>
  <si>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</si>
  <si>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</si>
  <si>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</si>
  <si>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</si>
  <si>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</si>
  <si>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</si>
  <si>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</si>
  <si>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</si>
  <si>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</si>
  <si>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</si>
  <si>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</si>
  <si>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</si>
  <si>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</si>
  <si>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</si>
  <si>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</si>
  <si>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</si>
  <si>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</si>
  <si>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</si>
  <si>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</si>
  <si>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</si>
  <si>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</si>
  <si>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</si>
  <si>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</si>
  <si>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</si>
  <si>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</si>
  <si>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</si>
  <si>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</si>
  <si>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</si>
  <si>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</si>
  <si>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</si>
  <si>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</si>
  <si>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</si>
  <si>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</si>
  <si>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</si>
  <si>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</si>
  <si>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</si>
  <si>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</si>
  <si>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</si>
  <si>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</si>
  <si>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</si>
  <si>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</si>
  <si>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</si>
  <si>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</si>
  <si>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</si>
  <si>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</si>
  <si>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</si>
  <si>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</si>
  <si>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</si>
  <si>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</si>
  <si>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</si>
  <si>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</si>
  <si>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</si>
  <si>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</si>
  <si>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</si>
  <si>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</si>
  <si>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</si>
  <si>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</si>
  <si>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</si>
  <si>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</si>
  <si>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</si>
  <si>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</si>
  <si>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</si>
  <si>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</si>
  <si>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</si>
  <si>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</si>
  <si>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</si>
  <si>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</si>
  <si>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</si>
  <si>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</si>
  <si>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</si>
  <si>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</si>
  <si>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</si>
  <si>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</si>
  <si>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</si>
  <si>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</si>
  <si>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</si>
  <si>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</si>
  <si>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</si>
  <si>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</si>
  <si>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</si>
  <si>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</si>
  <si>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</si>
  <si>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</si>
  <si>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</si>
  <si>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</si>
  <si>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</si>
  <si>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</si>
  <si>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</si>
  <si>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</si>
  <si>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</si>
  <si>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</si>
  <si>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</si>
  <si>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</si>
  <si>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</si>
  <si>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</si>
  <si>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</si>
  <si>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</si>
  <si>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</si>
  <si>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</si>
  <si>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</si>
  <si>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</si>
  <si>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</si>
  <si>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</si>
  <si>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</si>
  <si>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</si>
  <si>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</si>
  <si>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</si>
  <si>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</si>
  <si>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</si>
  <si>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</si>
  <si>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</si>
  <si>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</si>
  <si>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</si>
  <si>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</si>
  <si>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</si>
  <si>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</si>
  <si>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</si>
  <si>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</si>
  <si>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</si>
  <si>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</si>
  <si>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</si>
  <si>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</si>
  <si>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</si>
  <si>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</si>
  <si>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</si>
  <si>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</si>
  <si>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</si>
  <si>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</si>
  <si>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</si>
  <si>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</si>
  <si>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</si>
  <si>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</si>
  <si>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</si>
  <si>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</si>
  <si>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</si>
  <si>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</si>
  <si>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</si>
  <si>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</si>
  <si>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</si>
  <si>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</si>
  <si>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</si>
  <si>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</si>
  <si>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</si>
  <si>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</si>
  <si>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</si>
  <si>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</si>
  <si>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</si>
  <si>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</si>
  <si>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</si>
  <si>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</si>
  <si>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</si>
  <si>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</si>
  <si>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</si>
  <si>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</si>
  <si>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</si>
  <si>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</si>
  <si>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</si>
  <si>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</si>
  <si>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</si>
  <si>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</si>
  <si>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</si>
  <si>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</si>
  <si>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</si>
  <si>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</si>
  <si>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</si>
  <si>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</si>
  <si>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</si>
  <si>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</si>
  <si>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</si>
  <si>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</si>
  <si>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</si>
  <si>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</si>
  <si>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</si>
  <si>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</si>
  <si>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</si>
  <si>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</si>
  <si>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</si>
  <si>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</si>
  <si>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</si>
  <si>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</si>
  <si>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</si>
  <si>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</si>
  <si>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</si>
  <si>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</si>
  <si>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</si>
  <si>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</si>
  <si>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</si>
  <si>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</si>
  <si>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</si>
  <si>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</si>
  <si>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</si>
  <si>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</si>
  <si>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</si>
  <si>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</si>
  <si>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</si>
  <si>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</si>
  <si>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</si>
  <si>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</si>
  <si>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</si>
  <si>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</si>
  <si>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</si>
  <si>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</si>
  <si>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</si>
  <si>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</si>
  <si>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</si>
  <si>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</si>
  <si>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</si>
  <si>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</si>
  <si>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</si>
  <si>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</si>
  <si>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</si>
  <si>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</si>
  <si>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</si>
  <si>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</si>
  <si>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</si>
  <si>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</si>
  <si>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</si>
  <si>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</si>
  <si>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</si>
  <si>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</si>
  <si>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</si>
  <si>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</si>
  <si>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</si>
  <si>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</si>
  <si>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</si>
  <si>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</si>
  <si>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</si>
  <si>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</si>
  <si>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</si>
  <si>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</si>
  <si>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</si>
  <si>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</si>
  <si>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</si>
  <si>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</si>
  <si>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</si>
  <si>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</si>
  <si>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</si>
  <si>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</si>
  <si>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</si>
  <si>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</si>
  <si>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</si>
  <si>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</si>
  <si>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</si>
  <si>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</si>
  <si>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</si>
  <si>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</si>
  <si>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</si>
  <si>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</si>
  <si>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</si>
  <si>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</si>
  <si>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</si>
  <si>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</si>
  <si>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</si>
  <si>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</si>
  <si>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</si>
  <si>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</si>
  <si>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</si>
  <si>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</si>
  <si>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</si>
  <si>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</si>
  <si>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</si>
  <si>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</si>
  <si>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</si>
  <si>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</si>
  <si>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</si>
  <si>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</si>
  <si>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</si>
  <si>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</si>
  <si>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</si>
  <si>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</si>
  <si>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</si>
  <si>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</si>
  <si>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</si>
  <si>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</si>
  <si>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</si>
  <si>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</si>
  <si>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</si>
  <si>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</si>
  <si>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</si>
  <si>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</si>
  <si>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</si>
  <si>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</si>
  <si>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</si>
  <si>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</si>
  <si>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</si>
  <si>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</si>
  <si>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</si>
  <si>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</si>
  <si>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</si>
  <si>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</si>
  <si>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</si>
  <si>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</si>
  <si>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</si>
  <si>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</si>
  <si>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</si>
  <si>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</si>
  <si>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</si>
  <si>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</si>
  <si>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</si>
  <si>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</si>
  <si>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</si>
  <si>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</si>
  <si>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</si>
  <si>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</si>
  <si>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</si>
  <si>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</si>
  <si>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</si>
  <si>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</si>
  <si>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</si>
  <si>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</si>
  <si>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</si>
  <si>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</si>
  <si>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</si>
  <si>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</si>
  <si>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</si>
  <si>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</si>
  <si>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</si>
  <si>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</si>
  <si>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</si>
  <si>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</si>
  <si>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</si>
  <si>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</si>
  <si>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</si>
  <si>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</si>
  <si>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</si>
  <si>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</si>
  <si>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</si>
  <si>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</si>
  <si>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</si>
  <si>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</si>
  <si>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</si>
  <si>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</si>
  <si>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</si>
  <si>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</si>
  <si>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</si>
  <si>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</si>
  <si>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</si>
  <si>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</si>
  <si>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</si>
  <si>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</si>
  <si>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</si>
  <si>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</si>
  <si>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</si>
  <si>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</si>
  <si>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</si>
  <si>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</si>
  <si>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</si>
  <si>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</si>
  <si>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</si>
  <si>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</si>
  <si>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</si>
  <si>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</si>
  <si>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</si>
  <si>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</si>
  <si>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</si>
  <si>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</si>
  <si>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</si>
  <si>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</si>
  <si>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</si>
  <si>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</si>
  <si>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</si>
  <si>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</si>
  <si>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</si>
  <si>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</si>
  <si>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</si>
  <si>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</si>
  <si>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</si>
  <si>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</si>
  <si>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</si>
  <si>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</si>
  <si>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</si>
  <si>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</si>
  <si>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</si>
  <si>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</si>
  <si>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</si>
  <si>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</si>
  <si>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</si>
  <si>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</si>
  <si>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</si>
  <si>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</si>
  <si>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</si>
  <si>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</si>
  <si>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</si>
  <si>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</si>
  <si>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</si>
  <si>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</si>
  <si>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</si>
  <si>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</si>
  <si>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</si>
  <si>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</si>
  <si>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</si>
  <si>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</si>
  <si>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</si>
  <si>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</si>
  <si>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</si>
  <si>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</si>
  <si>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</si>
  <si>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</si>
  <si>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</si>
  <si>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</si>
  <si>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</si>
  <si>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</si>
  <si>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</si>
  <si>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</si>
  <si>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</si>
  <si>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</si>
  <si>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</si>
  <si>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</si>
  <si>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</si>
  <si>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</si>
  <si>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</si>
  <si>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</si>
  <si>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</si>
  <si>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</si>
  <si>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</si>
  <si>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</si>
  <si>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</si>
  <si>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</si>
  <si>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</si>
  <si>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</si>
  <si>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</si>
  <si>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</si>
  <si>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</si>
  <si>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</si>
  <si>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</si>
  <si>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</si>
  <si>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</si>
  <si>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</si>
  <si>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</si>
  <si>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</si>
  <si>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</si>
  <si>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</si>
  <si>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</si>
  <si>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</si>
  <si>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</si>
  <si>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</si>
  <si>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</si>
  <si>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</si>
  <si>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</si>
  <si>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</si>
  <si>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</si>
  <si>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</si>
  <si>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</si>
  <si>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</si>
  <si>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</si>
  <si>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</si>
  <si>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</si>
  <si>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</si>
  <si>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</si>
  <si>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</si>
  <si>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</si>
  <si>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</si>
  <si>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</si>
  <si>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</si>
  <si>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</si>
  <si>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</si>
  <si>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</si>
  <si>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</si>
  <si>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</si>
  <si>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</si>
  <si>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</si>
  <si>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</si>
  <si>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</si>
  <si>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</si>
  <si>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</si>
  <si>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</si>
  <si>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</si>
  <si>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</si>
  <si>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</si>
  <si>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</si>
  <si>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</si>
  <si>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</si>
  <si>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</si>
  <si>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</si>
  <si>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</si>
  <si>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</si>
  <si>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</si>
  <si>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</si>
  <si>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</si>
  <si>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</si>
  <si>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</si>
  <si>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</si>
  <si>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</si>
  <si>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</si>
  <si>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</si>
  <si>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</si>
  <si>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</si>
  <si>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</si>
  <si>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</si>
  <si>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</si>
  <si>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</si>
  <si>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</si>
  <si>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</si>
  <si>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</si>
  <si>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</si>
  <si>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</si>
  <si>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</si>
  <si>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</si>
  <si>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</si>
  <si>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</si>
  <si>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</si>
  <si>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</si>
  <si>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</si>
  <si>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</si>
  <si>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</si>
  <si>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</si>
  <si>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</si>
  <si>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</si>
  <si>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</si>
  <si>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</si>
  <si>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</si>
  <si>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</si>
  <si>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</si>
  <si>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</si>
  <si>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</si>
  <si>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</si>
  <si>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</si>
  <si>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</si>
  <si>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</si>
  <si>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</si>
  <si>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</si>
  <si>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</si>
  <si>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</si>
  <si>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</si>
  <si>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</si>
  <si>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</si>
  <si>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</si>
  <si>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</si>
  <si>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</si>
  <si>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</si>
  <si>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</si>
  <si>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</si>
  <si>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</si>
  <si>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</si>
  <si>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</si>
  <si>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</si>
  <si>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</si>
  <si>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</si>
  <si>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</si>
  <si>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</si>
  <si>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</si>
  <si>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</si>
  <si>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</si>
  <si>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</si>
  <si>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</si>
  <si>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</si>
  <si>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</si>
  <si>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</si>
  <si>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</si>
  <si>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</si>
  <si>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</si>
  <si>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</si>
  <si>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</si>
  <si>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</si>
  <si>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</si>
  <si>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</si>
  <si>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</si>
  <si>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</si>
  <si>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</si>
  <si>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</si>
  <si>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</si>
  <si>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</si>
  <si>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</si>
  <si>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</si>
  <si>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</si>
  <si>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</si>
  <si>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</si>
  <si>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</si>
  <si>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</si>
  <si>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</si>
  <si>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</si>
  <si>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</si>
  <si>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</si>
  <si>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</si>
  <si>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</si>
  <si>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</si>
  <si>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</si>
  <si>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</si>
  <si>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</si>
  <si>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</si>
  <si>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</si>
  <si>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</si>
  <si>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</si>
  <si>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</si>
  <si>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</si>
  <si>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</si>
  <si>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</si>
  <si>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</si>
  <si>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</si>
  <si>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</si>
  <si>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</si>
  <si>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</si>
  <si>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</si>
  <si>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</si>
  <si>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</si>
  <si>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</si>
  <si>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</si>
  <si>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</si>
  <si>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</si>
  <si>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</si>
  <si>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</si>
  <si>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</si>
  <si>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</si>
  <si>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</si>
  <si>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</si>
  <si>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</si>
  <si>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</si>
  <si>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</si>
  <si>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</si>
  <si>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</si>
  <si>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</si>
  <si>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</si>
  <si>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</si>
  <si>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</si>
  <si>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</si>
  <si>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</si>
  <si>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</si>
  <si>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</si>
  <si>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</si>
  <si>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</si>
  <si>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</si>
  <si>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</si>
  <si>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</si>
  <si>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</si>
  <si>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</si>
  <si>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</si>
  <si>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</si>
  <si>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</si>
  <si>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</si>
  <si>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</si>
  <si>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</si>
  <si>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</si>
  <si>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</si>
  <si>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</si>
  <si>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</si>
  <si>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</si>
  <si>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</si>
  <si>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</si>
  <si>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</si>
  <si>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</si>
  <si>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</si>
  <si>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</si>
  <si>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</si>
  <si>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</si>
  <si>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</si>
  <si>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</si>
  <si>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</si>
  <si>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</si>
  <si>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</si>
  <si>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</si>
  <si>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</si>
  <si>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</si>
  <si>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</si>
  <si>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</si>
  <si>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</si>
  <si>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</si>
  <si>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</si>
  <si>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</si>
  <si>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</si>
  <si>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</si>
  <si>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</si>
  <si>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</si>
  <si>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</si>
  <si>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</si>
  <si>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</si>
  <si>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</si>
  <si>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</si>
  <si>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</si>
  <si>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</si>
  <si>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</si>
  <si>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</si>
  <si>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</si>
  <si>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</si>
  <si>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</si>
  <si>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</si>
  <si>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</si>
  <si>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</si>
  <si>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</si>
  <si>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</si>
  <si>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</si>
  <si>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</si>
  <si>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</si>
  <si>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</si>
  <si>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</si>
  <si>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</si>
  <si>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</si>
  <si>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</si>
  <si>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</si>
  <si>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</si>
  <si>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</si>
  <si>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</si>
  <si>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</si>
  <si>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</si>
  <si>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</si>
  <si>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</si>
  <si>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</si>
  <si>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</si>
  <si>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</si>
  <si>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</si>
  <si>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</si>
  <si>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</si>
  <si>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</si>
  <si>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</si>
  <si>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</si>
  <si>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</si>
  <si>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</si>
  <si>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</si>
  <si>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</si>
  <si>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</si>
  <si>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</si>
  <si>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</si>
  <si>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</si>
  <si>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</si>
  <si>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</si>
  <si>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</si>
  <si>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</si>
  <si>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</si>
  <si>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</si>
  <si>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</si>
  <si>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</si>
  <si>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</si>
  <si>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</si>
  <si>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</si>
  <si>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</si>
  <si>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</si>
  <si>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</si>
  <si>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</si>
  <si>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</si>
  <si>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</si>
  <si>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</si>
  <si>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</si>
  <si>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</si>
  <si>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</si>
  <si>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</si>
  <si>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</si>
  <si>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</si>
  <si>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</si>
  <si>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</si>
  <si>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</si>
  <si>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</si>
  <si>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</si>
  <si>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</si>
  <si>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</si>
  <si>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</si>
  <si>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</si>
  <si>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</si>
  <si>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</si>
  <si>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</si>
  <si>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</si>
  <si>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</si>
  <si>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</si>
  <si>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</si>
  <si>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</si>
  <si>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</si>
  <si>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</si>
  <si>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</si>
  <si>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</si>
  <si>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</si>
  <si>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</si>
  <si>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</si>
  <si>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</si>
  <si>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</si>
  <si>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</si>
  <si>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</si>
  <si>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</si>
  <si>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</si>
  <si>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</si>
  <si>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</si>
  <si>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</si>
  <si>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</si>
  <si>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</si>
  <si>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</si>
  <si>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</si>
  <si>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</si>
  <si>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</si>
  <si>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</si>
  <si>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</si>
  <si>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</si>
  <si>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</si>
  <si>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</si>
  <si>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</si>
  <si>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</si>
  <si>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</si>
  <si>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</si>
  <si>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</si>
  <si>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</si>
  <si>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</si>
  <si>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</si>
  <si>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</si>
  <si>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</si>
  <si>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</si>
  <si>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</si>
  <si>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</si>
  <si>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</si>
  <si>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</si>
  <si>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</si>
  <si>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</si>
  <si>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</si>
  <si>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</si>
  <si>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</si>
  <si>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</si>
  <si>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</si>
  <si>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</si>
  <si>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</si>
  <si>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</si>
  <si>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</si>
  <si>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</si>
  <si>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</si>
  <si>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</si>
  <si>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</si>
  <si>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</si>
  <si>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</si>
  <si>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</si>
  <si>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</si>
  <si>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</si>
  <si>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</si>
  <si>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</si>
  <si>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</si>
  <si>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</si>
  <si>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</si>
  <si>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</si>
  <si>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</si>
  <si>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</si>
  <si>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</si>
  <si>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</si>
  <si>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</si>
  <si>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</si>
  <si>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</si>
  <si>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</si>
  <si>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</si>
  <si>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</si>
  <si>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</si>
  <si>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</si>
  <si>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</si>
  <si>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</si>
  <si>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</si>
  <si>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</si>
  <si>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</si>
  <si>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</si>
  <si>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</si>
  <si>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</si>
  <si>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</si>
  <si>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</si>
  <si>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</si>
  <si>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</si>
  <si>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</si>
  <si>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</si>
  <si>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</si>
  <si>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</si>
  <si>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</si>
  <si>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</si>
  <si>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</si>
  <si>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</si>
  <si>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</si>
  <si>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</si>
  <si>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</si>
  <si>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</si>
  <si>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</si>
  <si>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</si>
  <si>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</si>
  <si>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</si>
  <si>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</si>
  <si>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</si>
  <si>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</si>
  <si>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</si>
  <si>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</si>
  <si>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</si>
  <si>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</si>
  <si>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</si>
  <si>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</si>
  <si>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</si>
  <si>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</si>
  <si>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</si>
  <si>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</si>
  <si>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</si>
  <si>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</si>
  <si>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</si>
  <si>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</si>
  <si>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</si>
  <si>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</si>
  <si>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</si>
  <si>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</si>
  <si>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</si>
  <si>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</si>
  <si>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</si>
  <si>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</si>
  <si>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</si>
  <si>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</si>
  <si>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</si>
  <si>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</si>
  <si>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</si>
  <si>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</si>
  <si>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</si>
  <si>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</si>
  <si>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</si>
  <si>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</si>
  <si>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</si>
  <si>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</si>
  <si>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</si>
  <si>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</si>
  <si>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</si>
  <si>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</si>
  <si>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</si>
  <si>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</si>
  <si>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</si>
  <si>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</si>
  <si>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</si>
  <si>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</si>
  <si>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</si>
  <si>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</si>
  <si>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</si>
  <si>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</si>
  <si>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</si>
  <si>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</si>
  <si>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</si>
  <si>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</si>
  <si>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</si>
  <si>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</si>
  <si>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</si>
  <si>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</si>
  <si>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</si>
  <si>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</si>
  <si>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</si>
  <si>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</si>
  <si>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</si>
  <si>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</si>
  <si>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</si>
  <si>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</si>
  <si>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</si>
  <si>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</si>
  <si>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</si>
  <si>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</si>
  <si>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</si>
  <si>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</si>
  <si>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</si>
  <si>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</si>
  <si>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</si>
  <si>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</si>
  <si>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</si>
  <si>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</si>
  <si>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</si>
  <si>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</si>
  <si>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</si>
  <si>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</si>
  <si>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</si>
  <si>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</si>
  <si>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</si>
  <si>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</si>
  <si>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</si>
  <si>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</si>
  <si>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</si>
  <si>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</si>
  <si>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</si>
  <si>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</si>
  <si>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</si>
  <si>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</si>
  <si>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</si>
  <si>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</si>
  <si>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</si>
  <si>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</si>
  <si>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</si>
  <si>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</si>
  <si>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</si>
  <si>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</si>
  <si>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</si>
  <si>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</si>
  <si>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</si>
  <si>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</si>
  <si>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</si>
  <si>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</si>
  <si>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</si>
  <si>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</si>
  <si>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</si>
  <si>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</si>
  <si>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</si>
  <si>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</si>
  <si>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</si>
  <si>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</si>
  <si>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</si>
  <si>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</si>
  <si>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</si>
  <si>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</si>
  <si>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</si>
  <si>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</si>
  <si>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</si>
  <si>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</si>
  <si>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</si>
  <si>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</si>
  <si>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</si>
  <si>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</si>
  <si>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</si>
  <si>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</si>
  <si>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</si>
  <si>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</si>
  <si>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</si>
  <si>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</si>
  <si>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</si>
  <si>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</si>
  <si>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</si>
  <si>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</si>
  <si>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</si>
  <si>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</si>
  <si>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</si>
  <si>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</si>
  <si>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</si>
  <si>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</si>
  <si>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</si>
  <si>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</si>
  <si>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</si>
  <si>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</si>
  <si>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</si>
  <si>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</si>
  <si>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</si>
  <si>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</si>
  <si>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</si>
  <si>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</si>
  <si>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</si>
  <si>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</si>
  <si>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</si>
  <si>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</si>
  <si>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</si>
  <si>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</si>
  <si>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</si>
  <si>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</si>
  <si>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</si>
  <si>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</si>
  <si>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</si>
  <si>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</si>
  <si>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</si>
  <si>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</si>
  <si>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</si>
  <si>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</si>
  <si>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</si>
  <si>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</si>
  <si>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</si>
  <si>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</si>
  <si>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</si>
  <si>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</si>
  <si>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</si>
  <si>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</si>
  <si>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</si>
  <si>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</si>
  <si>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</si>
  <si>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</si>
  <si>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</si>
  <si>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</si>
  <si>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</si>
  <si>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</si>
  <si>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</si>
  <si>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</si>
  <si>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</si>
  <si>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</si>
  <si>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</si>
  <si>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</si>
  <si>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</si>
  <si>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</si>
  <si>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</si>
  <si>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</si>
  <si>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</si>
  <si>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</si>
  <si>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</si>
  <si>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</si>
  <si>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</si>
  <si>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</si>
  <si>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</si>
  <si>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</si>
  <si>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</si>
  <si>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</si>
  <si>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</si>
  <si>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</si>
  <si>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</si>
  <si>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</si>
  <si>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</si>
  <si>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</si>
  <si>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</si>
  <si>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</si>
  <si>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</si>
  <si>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</si>
  <si>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</si>
  <si>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</si>
  <si>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</si>
  <si>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</si>
  <si>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</si>
  <si>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</si>
  <si>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</si>
  <si>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</si>
  <si>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</si>
  <si>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</si>
  <si>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</si>
  <si>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</si>
  <si>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</si>
  <si>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</si>
  <si>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</si>
  <si>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</si>
  <si>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</si>
  <si>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</si>
  <si>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</si>
  <si>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</si>
  <si>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</si>
  <si>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</si>
  <si>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</si>
  <si>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</si>
  <si>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</si>
  <si>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</si>
  <si>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</si>
  <si>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</si>
  <si>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</si>
  <si>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</si>
  <si>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</si>
  <si>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</si>
  <si>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</si>
  <si>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</si>
  <si>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</si>
  <si>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</si>
  <si>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</si>
  <si>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</si>
  <si>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</si>
  <si>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</si>
  <si>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</si>
  <si>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</si>
  <si>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</si>
  <si>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</si>
  <si>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</si>
  <si>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</si>
  <si>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</si>
  <si>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</si>
  <si>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</si>
  <si>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</si>
  <si>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</si>
  <si>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</si>
  <si>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</si>
  <si>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</si>
  <si>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</si>
  <si>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</si>
  <si>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</si>
  <si>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</si>
  <si>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</si>
  <si>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</si>
  <si>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</si>
  <si>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</si>
  <si>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</si>
  <si>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</si>
  <si>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</si>
  <si>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</si>
  <si>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</si>
  <si>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</si>
  <si>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</si>
  <si>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</si>
  <si>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</si>
  <si>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</si>
  <si>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</si>
  <si>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</si>
  <si>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</si>
  <si>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</si>
  <si>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</si>
  <si>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</si>
  <si>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</si>
  <si>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</si>
  <si>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</si>
  <si>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</si>
  <si>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</si>
  <si>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</si>
  <si>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</si>
  <si>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</si>
  <si>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</si>
  <si>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</si>
  <si>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</si>
  <si>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</si>
  <si>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</si>
  <si>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</si>
  <si>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</si>
  <si>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</si>
  <si>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</si>
  <si>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</si>
  <si>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</si>
  <si>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</si>
  <si>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</si>
  <si>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</si>
  <si>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</si>
  <si>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</si>
  <si>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</si>
  <si>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</si>
  <si>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</si>
  <si>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</si>
  <si>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</si>
  <si>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</si>
  <si>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</si>
  <si>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</si>
  <si>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</si>
  <si>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</si>
  <si>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</si>
  <si>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</si>
  <si>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</si>
  <si>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</si>
  <si>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</si>
  <si>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</si>
  <si>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</si>
  <si>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</si>
  <si>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</si>
  <si>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</si>
  <si>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</si>
  <si>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</si>
  <si>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</si>
  <si>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</si>
  <si>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</si>
  <si>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</si>
  <si>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</si>
  <si>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</si>
  <si>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</si>
  <si>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</si>
  <si>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</si>
  <si>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</si>
  <si>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</si>
  <si>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</si>
  <si>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</si>
  <si>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</si>
  <si>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</si>
  <si>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</si>
  <si>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</si>
  <si>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</si>
  <si>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</si>
  <si>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</si>
  <si>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</si>
  <si>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</si>
  <si>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</si>
  <si>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</si>
  <si>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</si>
  <si>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</si>
  <si>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</si>
  <si>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</si>
  <si>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</si>
  <si>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</si>
  <si>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</si>
  <si>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</si>
  <si>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</si>
  <si>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</si>
  <si>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</si>
  <si>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</si>
  <si>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</si>
  <si>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</si>
  <si>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</si>
  <si>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</si>
  <si>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</si>
  <si>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</si>
  <si>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</si>
  <si>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</si>
  <si>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</si>
  <si>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</si>
  <si>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</si>
  <si>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</si>
  <si>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</si>
  <si>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</si>
  <si>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</si>
  <si>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</si>
  <si>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</si>
  <si>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</si>
  <si>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</si>
  <si>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</si>
  <si>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</si>
  <si>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</si>
  <si>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</si>
  <si>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</si>
  <si>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</si>
  <si>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</si>
  <si>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</si>
  <si>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</si>
  <si>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</si>
  <si>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</si>
  <si>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</si>
  <si>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</si>
  <si>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</si>
  <si>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</si>
  <si>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</si>
  <si>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</si>
  <si>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</si>
  <si>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</si>
  <si>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</si>
  <si>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</si>
  <si>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</si>
  <si>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</si>
  <si>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</si>
  <si>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</si>
  <si>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</si>
  <si>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</si>
  <si>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</si>
  <si>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</si>
  <si>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</si>
  <si>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</si>
  <si>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</si>
  <si>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</si>
  <si>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</si>
  <si>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</si>
  <si>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</si>
  <si>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</si>
  <si>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</si>
  <si>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</si>
  <si>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</si>
  <si>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</si>
  <si>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</si>
  <si>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</si>
  <si>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</si>
  <si>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</si>
  <si>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</si>
  <si>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</si>
  <si>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</si>
  <si>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</si>
  <si>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</si>
  <si>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</si>
  <si>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</si>
  <si>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</si>
  <si>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</si>
  <si>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</si>
  <si>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</si>
  <si>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</si>
  <si>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</si>
  <si>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</si>
  <si>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</si>
  <si>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</si>
  <si>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</si>
  <si>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</si>
  <si>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</si>
  <si>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</si>
  <si>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</si>
  <si>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</si>
  <si>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</si>
  <si>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</si>
  <si>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</si>
  <si>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</si>
  <si>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</si>
  <si>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</si>
  <si>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</si>
  <si>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</si>
  <si>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</si>
  <si>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</si>
  <si>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</si>
  <si>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</si>
  <si>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</si>
  <si>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</si>
  <si>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</si>
  <si>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</si>
  <si>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</si>
  <si>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</si>
  <si>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</si>
  <si>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</si>
  <si>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</si>
  <si>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</si>
  <si>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</si>
  <si>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</si>
  <si>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</si>
  <si>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</si>
  <si>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</si>
  <si>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</si>
  <si>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</si>
  <si>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</si>
  <si>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</si>
  <si>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</si>
  <si>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</si>
  <si>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</si>
  <si>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</si>
  <si>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</si>
  <si>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</si>
  <si>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</si>
  <si>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</si>
  <si>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</si>
  <si>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</si>
  <si>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</si>
  <si>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</si>
  <si>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</si>
  <si>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</si>
  <si>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</si>
  <si>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</si>
  <si>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</si>
  <si>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</si>
  <si>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</si>
  <si>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</si>
  <si>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</si>
  <si>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</si>
  <si>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</si>
  <si>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</si>
  <si>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</si>
  <si>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</si>
  <si>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</si>
  <si>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</si>
  <si>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</si>
  <si>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</si>
  <si>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</si>
  <si>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</si>
  <si>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</si>
  <si>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</si>
  <si>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</si>
  <si>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</si>
  <si>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</si>
  <si>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</si>
  <si>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</si>
  <si>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</si>
  <si>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</si>
  <si>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</si>
  <si>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</si>
  <si>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</si>
  <si>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</si>
  <si>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</si>
  <si>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</si>
  <si>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</si>
  <si>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</si>
  <si>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</si>
  <si>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</si>
  <si>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</si>
  <si>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</si>
  <si>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</si>
  <si>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</si>
  <si>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</si>
  <si>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</si>
  <si>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</si>
  <si>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</si>
  <si>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</si>
  <si>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</si>
  <si>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</si>
  <si>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</si>
  <si>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</si>
  <si>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</si>
  <si>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</si>
  <si>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</si>
  <si>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</si>
  <si>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</si>
  <si>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</si>
  <si>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</si>
  <si>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</si>
  <si>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</si>
  <si>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</si>
  <si>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</si>
  <si>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</si>
  <si>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</si>
  <si>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</si>
  <si>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</si>
  <si>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</si>
  <si>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</si>
  <si>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</si>
  <si>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</si>
  <si>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</si>
  <si>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</si>
  <si>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</si>
  <si>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</si>
  <si>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</si>
  <si>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</si>
  <si>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</si>
  <si>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</si>
  <si>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</si>
  <si>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</si>
  <si>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</si>
  <si>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</si>
  <si>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</si>
  <si>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</si>
  <si>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</si>
  <si>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</si>
  <si>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</si>
  <si>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</si>
  <si>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</si>
  <si>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</si>
  <si>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</si>
  <si>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</si>
  <si>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</si>
  <si>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</si>
  <si>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</si>
  <si>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</si>
  <si>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</si>
  <si>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</si>
  <si>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</si>
  <si>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</si>
  <si>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</si>
  <si>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</si>
  <si>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</si>
  <si>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</si>
  <si>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</si>
  <si>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</si>
  <si>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</si>
  <si>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</si>
  <si>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</si>
  <si>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</si>
  <si>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</si>
  <si>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</si>
  <si>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</si>
  <si>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</si>
  <si>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</si>
  <si>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</si>
  <si>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</si>
  <si>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</si>
  <si>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</si>
  <si>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</si>
  <si>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</si>
  <si>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</si>
  <si>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</si>
  <si>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</si>
  <si>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</si>
  <si>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</si>
  <si>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</si>
  <si>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</si>
  <si>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</si>
  <si>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</si>
  <si>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</si>
  <si>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</si>
  <si>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</si>
  <si>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</si>
  <si>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</si>
  <si>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</si>
  <si>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</si>
  <si>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</si>
  <si>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</si>
  <si>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</si>
  <si>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</si>
  <si>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</si>
  <si>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</si>
  <si>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</si>
  <si>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</si>
  <si>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</si>
  <si>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</si>
  <si>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</si>
  <si>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</si>
  <si>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</si>
  <si>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</si>
  <si>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</si>
  <si>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</si>
  <si>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</si>
  <si>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</si>
  <si>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</si>
  <si>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</si>
  <si>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</si>
  <si>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</si>
  <si>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</si>
  <si>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</si>
  <si>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</si>
  <si>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</si>
  <si>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</si>
  <si>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</si>
  <si>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</si>
  <si>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</si>
  <si>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</si>
  <si>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</si>
  <si>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</si>
  <si>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</si>
  <si>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</si>
  <si>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</si>
  <si>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</si>
  <si>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</si>
  <si>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</si>
  <si>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</si>
  <si>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</si>
  <si>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</si>
  <si>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</si>
  <si>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</si>
  <si>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</si>
  <si>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</si>
  <si>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</si>
  <si>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</si>
  <si>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</si>
  <si>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</si>
  <si>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</si>
  <si>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</si>
  <si>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</si>
  <si>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</si>
  <si>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</si>
  <si>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</si>
  <si>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</si>
  <si>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</si>
  <si>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</si>
  <si>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</si>
  <si>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</si>
  <si>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</si>
  <si>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</si>
  <si>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</si>
  <si>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</si>
  <si>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</si>
  <si>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</si>
  <si>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</si>
  <si>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</si>
  <si>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</si>
  <si>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</si>
  <si>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</si>
  <si>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</si>
  <si>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</si>
  <si>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</si>
  <si>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</si>
  <si>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</si>
  <si>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</si>
  <si>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</si>
  <si>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</si>
  <si>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</si>
  <si>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</si>
  <si>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</si>
  <si>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</si>
  <si>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</si>
  <si>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</si>
  <si>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</si>
  <si>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</si>
  <si>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</si>
  <si>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</si>
  <si>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</si>
  <si>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</si>
  <si>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</si>
  <si>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</si>
  <si>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</si>
  <si>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</si>
  <si>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</si>
  <si>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</si>
  <si>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</si>
  <si>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</si>
  <si>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</si>
  <si>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</si>
  <si>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</si>
  <si>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</si>
  <si>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</si>
  <si>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</si>
  <si>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</si>
  <si>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</si>
  <si>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</si>
  <si>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</si>
  <si>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</si>
  <si>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</si>
  <si>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</si>
  <si>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</si>
  <si>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</si>
  <si>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</si>
  <si>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</si>
  <si>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</si>
  <si>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</si>
  <si>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</si>
  <si>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</si>
  <si>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</si>
  <si>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</si>
  <si>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</si>
  <si>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</si>
  <si>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</si>
  <si>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</si>
  <si>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</si>
  <si>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</si>
  <si>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</si>
  <si>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</si>
  <si>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</si>
  <si>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</si>
  <si>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</si>
  <si>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</si>
  <si>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</si>
  <si>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</si>
  <si>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</si>
  <si>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</si>
  <si>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</si>
  <si>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</si>
  <si>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</si>
  <si>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</si>
  <si>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</si>
  <si>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</si>
  <si>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</si>
  <si>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</si>
  <si>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</si>
  <si>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</si>
  <si>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</si>
  <si>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</si>
  <si>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</si>
  <si>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</si>
  <si>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</si>
  <si>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</si>
  <si>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</si>
  <si>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</si>
  <si>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</si>
  <si>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</si>
  <si>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</si>
  <si>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</si>
  <si>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</si>
  <si>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</si>
  <si>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</si>
  <si>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</si>
  <si>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</si>
  <si>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</si>
  <si>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</si>
  <si>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</si>
  <si>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</si>
  <si>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</si>
  <si>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</si>
  <si>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</si>
  <si>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</si>
  <si>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</si>
  <si>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</si>
  <si>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</si>
  <si>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</si>
  <si>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</si>
  <si>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</si>
  <si>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</si>
  <si>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</si>
  <si>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</si>
  <si>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</si>
  <si>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</si>
  <si>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</si>
  <si>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</si>
  <si>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</si>
  <si>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</si>
  <si>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</si>
  <si>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</si>
  <si>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</si>
  <si>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</si>
  <si>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</si>
  <si>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</si>
  <si>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</si>
  <si>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</si>
  <si>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</si>
  <si>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</si>
  <si>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</si>
  <si>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</si>
  <si>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</si>
  <si>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</si>
  <si>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</si>
  <si>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</si>
  <si>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</si>
  <si>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</si>
  <si>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</si>
  <si>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</si>
  <si>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</si>
  <si>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</si>
  <si>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</si>
  <si>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</si>
  <si>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</si>
  <si>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</si>
  <si>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</si>
  <si>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</si>
  <si>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</si>
  <si>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</si>
  <si>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</si>
  <si>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</si>
  <si>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</si>
  <si>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</si>
  <si>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</si>
  <si>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</si>
  <si>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</si>
  <si>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</si>
  <si>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</si>
  <si>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</si>
  <si>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</si>
  <si>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</si>
  <si>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</si>
  <si>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</si>
  <si>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</si>
  <si>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</si>
  <si>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</si>
  <si>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</si>
  <si>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</si>
  <si>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</si>
  <si>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</si>
  <si>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</si>
  <si>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</si>
  <si>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</si>
  <si>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</si>
  <si>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</si>
  <si>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</si>
  <si>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</si>
  <si>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</si>
  <si>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</si>
  <si>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</si>
  <si>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</si>
  <si>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</si>
  <si>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</si>
  <si>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</si>
  <si>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</si>
  <si>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</si>
  <si>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</si>
  <si>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</si>
  <si>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</si>
  <si>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</si>
  <si>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</si>
  <si>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</si>
  <si>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</si>
  <si>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</si>
  <si>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</si>
  <si>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</si>
  <si>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</si>
  <si>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</si>
  <si>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</si>
  <si>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</si>
  <si>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</si>
  <si>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</si>
  <si>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</si>
  <si>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</si>
  <si>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</si>
  <si>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</si>
  <si>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</si>
  <si>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</si>
  <si>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</si>
  <si>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</si>
  <si>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</si>
  <si>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</si>
  <si>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</si>
  <si>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</si>
  <si>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</si>
  <si>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</si>
  <si>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</si>
  <si>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</si>
  <si>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</si>
  <si>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</si>
  <si>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</si>
  <si>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</si>
  <si>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</si>
  <si>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</si>
  <si>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</si>
  <si>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</si>
  <si>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</si>
  <si>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</si>
  <si>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</si>
  <si>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</si>
  <si>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</si>
  <si>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</si>
  <si>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</si>
  <si>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</si>
  <si>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</si>
  <si>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</si>
  <si>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</si>
  <si>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</si>
  <si>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</si>
  <si>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</si>
  <si>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</si>
  <si>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</si>
  <si>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</si>
  <si>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</si>
  <si>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</si>
  <si>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</si>
  <si>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</si>
  <si>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</si>
  <si>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</si>
  <si>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</si>
  <si>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</si>
  <si>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</si>
  <si>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</si>
  <si>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</si>
  <si>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</si>
  <si>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</si>
  <si>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</si>
  <si>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</si>
  <si>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</si>
  <si>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</si>
  <si>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</si>
  <si>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</si>
  <si>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</si>
  <si>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</si>
  <si>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</si>
  <si>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</si>
  <si>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</si>
  <si>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</si>
  <si>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</si>
  <si>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</si>
  <si>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</si>
  <si>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</si>
  <si>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</si>
  <si>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</si>
  <si>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</si>
  <si>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</si>
  <si>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</si>
  <si>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</si>
  <si>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</si>
  <si>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</si>
  <si>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</si>
  <si>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</si>
  <si>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</si>
  <si>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</si>
  <si>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</si>
  <si>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</si>
  <si>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</si>
  <si>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</si>
  <si>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</si>
  <si>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</si>
  <si>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</si>
  <si>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</si>
  <si>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</si>
  <si>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</si>
  <si>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</si>
  <si>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</si>
  <si>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</si>
  <si>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</si>
  <si>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</si>
  <si>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</si>
  <si>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</si>
  <si>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</si>
  <si>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</si>
  <si>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</si>
  <si>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</si>
  <si>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</si>
  <si>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</si>
  <si>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</si>
  <si>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</si>
  <si>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</si>
  <si>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</si>
  <si>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</si>
  <si>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</si>
  <si>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</si>
  <si>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</si>
  <si>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</si>
  <si>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</si>
  <si>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</si>
  <si>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</si>
  <si>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</si>
  <si>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</si>
  <si>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</si>
  <si>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</si>
  <si>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</si>
  <si>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</si>
  <si>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</si>
  <si>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</si>
  <si>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</si>
  <si>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</si>
  <si>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</si>
  <si>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</si>
  <si>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</si>
  <si>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</si>
  <si>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</si>
  <si>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</si>
  <si>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</si>
  <si>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</si>
  <si>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</si>
  <si>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</si>
  <si>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</si>
  <si>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</si>
  <si>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</si>
  <si>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</si>
  <si>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</si>
  <si>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</si>
  <si>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</si>
  <si>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</si>
  <si>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</si>
  <si>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</si>
  <si>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</si>
  <si>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</si>
  <si>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</si>
  <si>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</si>
  <si>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</si>
  <si>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</si>
  <si>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</si>
  <si>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</si>
  <si>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</si>
  <si>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</si>
  <si>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</si>
  <si>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</si>
  <si>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</si>
  <si>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</si>
  <si>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</si>
  <si>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</si>
  <si>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</si>
  <si>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</si>
  <si>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</si>
  <si>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</si>
  <si>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</si>
  <si>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</si>
  <si>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</si>
  <si>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</si>
  <si>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</si>
  <si>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</si>
  <si>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</si>
  <si>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</si>
  <si>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</si>
  <si>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</si>
  <si>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</si>
  <si>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</si>
  <si>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</si>
  <si>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</si>
  <si>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</si>
  <si>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</si>
  <si>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</si>
  <si>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</si>
  <si>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</si>
  <si>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</si>
  <si>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</si>
  <si>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</si>
  <si>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</si>
  <si>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</si>
  <si>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</si>
  <si>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</si>
  <si>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</si>
  <si>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</si>
  <si>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</si>
  <si>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</si>
  <si>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</si>
  <si>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</si>
  <si>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</si>
  <si>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</si>
  <si>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</si>
  <si>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</si>
  <si>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</si>
  <si>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</si>
  <si>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</si>
  <si>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</si>
  <si>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</si>
  <si>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</si>
  <si>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</si>
  <si>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</si>
  <si>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</si>
  <si>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</si>
  <si>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</si>
  <si>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</si>
  <si>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</si>
  <si>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</si>
  <si>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</si>
  <si>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</si>
  <si>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</si>
  <si>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</si>
  <si>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</si>
  <si>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</si>
  <si>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</si>
  <si>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</si>
  <si>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</si>
  <si>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</si>
  <si>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</si>
  <si>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</si>
  <si>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</si>
  <si>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</si>
  <si>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</si>
  <si>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</si>
  <si>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</si>
  <si>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</si>
  <si>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</si>
  <si>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</si>
  <si>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</si>
  <si>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</si>
  <si>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</si>
  <si>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</si>
  <si>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</si>
  <si>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</si>
  <si>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</si>
  <si>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</si>
  <si>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</si>
  <si>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</si>
  <si>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</si>
  <si>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</si>
  <si>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</si>
  <si>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</si>
  <si>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</si>
  <si>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</si>
  <si>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</si>
  <si>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</si>
  <si>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</si>
  <si>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</si>
  <si>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</si>
  <si>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</si>
  <si>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</si>
  <si>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</si>
  <si>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</si>
  <si>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</si>
  <si>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</si>
  <si>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</si>
  <si>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</si>
  <si>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</si>
  <si>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</si>
  <si>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</si>
  <si>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</si>
  <si>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</si>
  <si>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</si>
  <si>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</si>
  <si>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</si>
  <si>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</si>
  <si>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</si>
  <si>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</si>
  <si>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</si>
  <si>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</si>
  <si>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</si>
  <si>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</si>
  <si>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</si>
  <si>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</si>
  <si>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</si>
  <si>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</si>
  <si>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</si>
  <si>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</si>
  <si>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</si>
  <si>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</si>
  <si>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</si>
  <si>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</si>
  <si>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</si>
  <si>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</si>
  <si>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</si>
  <si>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</si>
  <si>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</si>
  <si>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</si>
  <si>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</si>
  <si>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</si>
  <si>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</si>
  <si>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</si>
  <si>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</si>
  <si>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</si>
  <si>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</si>
  <si>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</si>
  <si>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</si>
  <si>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</si>
  <si>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</si>
  <si>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</si>
  <si>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</si>
  <si>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</si>
  <si>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</si>
  <si>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</si>
  <si>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</si>
  <si>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</si>
  <si>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</si>
  <si>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</si>
  <si>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</si>
  <si>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</si>
  <si>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</si>
  <si>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</si>
  <si>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</si>
  <si>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</si>
  <si>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</si>
  <si>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</si>
  <si>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</si>
  <si>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</si>
  <si>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</si>
  <si>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</si>
  <si>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</si>
  <si>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</si>
  <si>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</si>
  <si>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</si>
  <si>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</si>
  <si>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</si>
  <si>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</si>
  <si>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</si>
  <si>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</si>
  <si>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</si>
  <si>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</si>
  <si>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</si>
  <si>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</si>
  <si>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</si>
  <si>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</si>
  <si>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</si>
  <si>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</si>
  <si>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</si>
  <si>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</si>
  <si>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</si>
  <si>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</si>
  <si>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</si>
  <si>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</si>
  <si>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</si>
  <si>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</si>
  <si>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</si>
  <si>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</si>
  <si>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</si>
  <si>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</si>
  <si>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</si>
  <si>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</si>
  <si>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</si>
  <si>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</si>
  <si>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</si>
  <si>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</si>
  <si>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</si>
  <si>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</si>
  <si>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</si>
  <si>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</si>
  <si>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</si>
  <si>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</si>
  <si>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</si>
  <si>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</si>
  <si>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</si>
  <si>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</si>
  <si>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</si>
  <si>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</si>
  <si>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</si>
  <si>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</si>
  <si>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</si>
  <si>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</si>
  <si>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</si>
  <si>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</si>
  <si>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</si>
  <si>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</si>
  <si>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</si>
  <si>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</si>
  <si>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</si>
  <si>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</si>
  <si>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</si>
  <si>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</si>
  <si>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</si>
  <si>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</si>
  <si>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</si>
  <si>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</si>
  <si>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</si>
  <si>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</si>
  <si>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</si>
  <si>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</si>
  <si>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</si>
  <si>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</si>
  <si>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</si>
  <si>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</si>
  <si>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</si>
  <si>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</si>
  <si>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</si>
  <si>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</si>
  <si>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</si>
  <si>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</si>
  <si>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</si>
  <si>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</si>
  <si>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</si>
  <si>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</si>
  <si>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</si>
  <si>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</si>
  <si>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</si>
  <si>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</si>
  <si>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</si>
  <si>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</si>
  <si>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</si>
  <si>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</si>
  <si>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</si>
  <si>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</si>
  <si>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</si>
  <si>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</si>
  <si>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</si>
  <si>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</si>
  <si>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</si>
  <si>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</si>
  <si>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</si>
  <si>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</si>
  <si>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</si>
  <si>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</si>
  <si>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</si>
  <si>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</si>
  <si>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</si>
  <si>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</si>
  <si>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</si>
  <si>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</si>
  <si>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</si>
  <si>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</si>
  <si>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</si>
  <si>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</si>
  <si>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</si>
  <si>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</si>
  <si>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</si>
  <si>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</si>
  <si>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</si>
  <si>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</si>
  <si>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</si>
  <si>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</si>
  <si>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</si>
  <si>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</si>
  <si>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</si>
  <si>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</si>
  <si>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</si>
  <si>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</si>
  <si>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</si>
  <si>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</si>
  <si>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</si>
  <si>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</si>
  <si>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</si>
  <si>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</si>
  <si>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</si>
  <si>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</si>
  <si>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</si>
  <si>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</si>
  <si>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</si>
  <si>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</si>
  <si>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</si>
  <si>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</si>
  <si>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</si>
  <si>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</si>
  <si>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</si>
  <si>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</si>
  <si>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</si>
  <si>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</si>
  <si>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</si>
  <si>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</si>
  <si>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</si>
  <si>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</si>
  <si>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</si>
  <si>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</si>
  <si>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</si>
  <si>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</si>
  <si>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</si>
  <si>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</si>
  <si>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</si>
  <si>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</si>
  <si>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</si>
  <si>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</si>
  <si>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</si>
  <si>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</si>
  <si>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</si>
  <si>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</si>
  <si>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</si>
  <si>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</si>
  <si>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</si>
  <si>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</si>
  <si>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</si>
  <si>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</si>
  <si>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</si>
  <si>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</si>
  <si>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</si>
  <si>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</si>
  <si>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</si>
  <si>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</si>
  <si>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</si>
  <si>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</si>
  <si>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</si>
  <si>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</si>
  <si>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</si>
  <si>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</si>
  <si>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</si>
  <si>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</si>
  <si>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</si>
  <si>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</si>
  <si>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</si>
  <si>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</si>
  <si>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</si>
  <si>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</si>
  <si>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</si>
  <si>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</si>
  <si>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</si>
  <si>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</si>
  <si>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</si>
  <si>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</si>
  <si>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</si>
  <si>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</si>
  <si>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</si>
  <si>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</si>
  <si>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</si>
  <si>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</si>
  <si>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</si>
  <si>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</si>
  <si>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</si>
  <si>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</si>
  <si>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</si>
  <si>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</si>
  <si>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</si>
  <si>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</si>
  <si>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</si>
  <si>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</si>
  <si>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</si>
  <si>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</si>
  <si>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</si>
  <si>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</si>
  <si>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</si>
  <si>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</si>
  <si>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</si>
  <si>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</si>
  <si>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</si>
  <si>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</si>
  <si>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</si>
  <si>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</si>
  <si>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</si>
  <si>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</si>
  <si>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</si>
  <si>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</si>
  <si>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</si>
  <si>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</si>
  <si>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</si>
  <si>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</si>
  <si>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</si>
  <si>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</si>
  <si>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</si>
  <si>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</si>
  <si>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</si>
  <si>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</si>
  <si>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</si>
  <si>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</si>
  <si>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</si>
  <si>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</si>
  <si>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</si>
  <si>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</si>
  <si>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</si>
  <si>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</si>
  <si>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</si>
  <si>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</si>
  <si>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</si>
  <si>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</si>
  <si>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</si>
  <si>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</si>
  <si>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</si>
  <si>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</si>
  <si>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</si>
  <si>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</si>
  <si>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</si>
  <si>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</si>
  <si>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</si>
  <si>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</si>
  <si>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</si>
  <si>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</si>
  <si>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</si>
  <si>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</si>
  <si>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</si>
  <si>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</si>
  <si>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</si>
  <si>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</si>
  <si>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</si>
  <si>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</si>
  <si>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</si>
  <si>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</si>
  <si>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</si>
  <si>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</si>
  <si>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</si>
  <si>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</si>
  <si>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</si>
  <si>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</si>
  <si>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</si>
  <si>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</si>
  <si>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</si>
  <si>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</si>
  <si>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</si>
  <si>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</si>
  <si>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</si>
  <si>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</si>
  <si>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</si>
  <si>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</si>
  <si>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</si>
  <si>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</si>
  <si>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</si>
  <si>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</si>
  <si>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</si>
  <si>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</si>
  <si>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</si>
  <si>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</si>
  <si>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</si>
  <si>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</si>
  <si>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</si>
  <si>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</si>
  <si>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</si>
  <si>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</si>
  <si>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</si>
  <si>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</si>
  <si>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</si>
  <si>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</si>
  <si>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</si>
  <si>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</si>
  <si>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</si>
  <si>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</si>
  <si>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</si>
  <si>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</si>
  <si>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</si>
  <si>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</si>
  <si>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</si>
  <si>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</si>
  <si>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</si>
  <si>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</si>
  <si>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</si>
  <si>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</si>
  <si>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</si>
  <si>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</si>
  <si>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</si>
  <si>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</si>
  <si>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</si>
  <si>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</si>
  <si>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</si>
  <si>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</si>
  <si>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</si>
  <si>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</si>
  <si>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</si>
  <si>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</si>
  <si>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</si>
  <si>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</si>
  <si>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</si>
  <si>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</si>
  <si>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</si>
  <si>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</si>
  <si>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</si>
  <si>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</si>
  <si>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</si>
  <si>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</si>
  <si>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</si>
  <si>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</si>
  <si>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</si>
  <si>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</si>
  <si>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</si>
  <si>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</si>
  <si>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</si>
  <si>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</si>
  <si>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</si>
  <si>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</si>
  <si>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</si>
  <si>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</si>
  <si>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</si>
  <si>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</si>
  <si>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</si>
  <si>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</si>
  <si>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</si>
  <si>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</si>
  <si>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</si>
  <si>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</si>
  <si>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</si>
  <si>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</si>
  <si>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</si>
  <si>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</si>
  <si>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</si>
  <si>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</si>
  <si>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</si>
  <si>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</si>
  <si>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</si>
  <si>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</si>
  <si>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</si>
  <si>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</si>
  <si>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</si>
  <si>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</si>
  <si>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</si>
  <si>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</si>
  <si>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</si>
  <si>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</si>
  <si>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</si>
  <si>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</si>
  <si>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</si>
  <si>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</si>
  <si>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</si>
  <si>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</si>
  <si>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</si>
  <si>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</si>
  <si>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</si>
  <si>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</si>
  <si>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</si>
  <si>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</si>
  <si>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</si>
  <si>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</si>
  <si>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</si>
  <si>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</si>
  <si>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</si>
  <si>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</si>
  <si>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</si>
  <si>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</si>
  <si>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</si>
  <si>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</si>
  <si>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</si>
  <si>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</si>
  <si>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</si>
  <si>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</si>
  <si>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</si>
  <si>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</si>
  <si>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</si>
  <si>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</si>
  <si>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</si>
  <si>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</si>
  <si>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</si>
  <si>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</si>
  <si>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</si>
  <si>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</si>
  <si>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</si>
  <si>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</si>
  <si>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</si>
  <si>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</si>
  <si>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</si>
  <si>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</si>
  <si>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</si>
  <si>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</si>
  <si>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</si>
  <si>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</si>
  <si>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</si>
  <si>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</si>
  <si>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</si>
  <si>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</si>
  <si>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</si>
  <si>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</si>
  <si>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</si>
  <si>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</si>
  <si>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</si>
  <si>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</si>
  <si>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</si>
  <si>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</si>
  <si>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</si>
  <si>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</si>
  <si>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</si>
  <si>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</si>
  <si>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</si>
  <si>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</si>
  <si>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</si>
  <si>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</si>
  <si>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</si>
  <si>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</si>
  <si>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</si>
  <si>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</si>
  <si>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</si>
  <si>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</si>
  <si>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</si>
  <si>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</si>
  <si>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</si>
  <si>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</si>
  <si>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</si>
  <si>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</si>
  <si>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</si>
  <si>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</si>
  <si>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</si>
  <si>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</si>
  <si>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</si>
  <si>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</si>
  <si>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</si>
  <si>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</si>
  <si>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</si>
  <si>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</si>
  <si>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</si>
  <si>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</si>
  <si>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</si>
  <si>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</si>
  <si>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</si>
  <si>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</si>
  <si>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</si>
  <si>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</si>
  <si>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</si>
  <si>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</si>
  <si>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</si>
  <si>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</si>
  <si>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</si>
  <si>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</si>
  <si>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</si>
  <si>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</si>
  <si>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</si>
  <si>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</si>
  <si>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</si>
  <si>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</si>
  <si>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</si>
  <si>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</si>
  <si>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</si>
  <si>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</si>
  <si>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</si>
  <si>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</si>
  <si>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</si>
  <si>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</si>
  <si>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</si>
  <si>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</si>
  <si>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</si>
  <si>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</si>
  <si>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</si>
  <si>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</si>
  <si>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</si>
  <si>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</si>
  <si>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</si>
  <si>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</si>
  <si>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</si>
  <si>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</si>
  <si>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</si>
  <si>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</si>
  <si>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</si>
  <si>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</si>
  <si>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</si>
  <si>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</si>
  <si>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</si>
  <si>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</si>
  <si>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</si>
  <si>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</si>
  <si>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</si>
  <si>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</si>
  <si>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</si>
  <si>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</si>
  <si>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</si>
  <si>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</si>
  <si>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</si>
  <si>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</si>
  <si>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</si>
  <si>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</si>
  <si>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</si>
  <si>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</si>
  <si>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</si>
  <si>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</si>
  <si>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</si>
  <si>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</si>
  <si>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</si>
  <si>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</si>
  <si>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</si>
  <si>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</si>
  <si>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</si>
  <si>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</si>
  <si>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</si>
  <si>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</si>
  <si>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</si>
  <si>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</si>
  <si>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</si>
  <si>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</si>
  <si>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</si>
  <si>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</si>
  <si>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</si>
  <si>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</si>
  <si>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</si>
  <si>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</si>
  <si>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</si>
  <si>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</si>
  <si>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</si>
  <si>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</si>
  <si>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</si>
  <si>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</si>
  <si>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</si>
  <si>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</si>
  <si>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</si>
  <si>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</si>
  <si>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</si>
  <si>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</si>
  <si>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</si>
  <si>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</si>
  <si>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</si>
  <si>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</si>
  <si>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</si>
  <si>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</si>
  <si>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</si>
  <si>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</si>
  <si>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</si>
  <si>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</si>
  <si>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</si>
  <si>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</si>
  <si>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</si>
  <si>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</si>
  <si>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</si>
  <si>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</si>
  <si>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</si>
  <si>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</si>
  <si>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</si>
  <si>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</si>
  <si>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</si>
  <si>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</si>
  <si>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</si>
  <si>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</si>
  <si>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</si>
  <si>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</si>
  <si>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</si>
  <si>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</si>
  <si>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</si>
  <si>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</si>
  <si>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</si>
  <si>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</si>
  <si>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</si>
  <si>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</si>
  <si>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</si>
  <si>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</si>
  <si>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</si>
  <si>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</si>
  <si>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</si>
  <si>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</si>
  <si>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</si>
  <si>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</si>
  <si>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</si>
  <si>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</si>
  <si>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</si>
  <si>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</si>
  <si>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</si>
  <si>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</si>
  <si>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</si>
  <si>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</si>
  <si>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</si>
  <si>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</si>
  <si>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</si>
  <si>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</si>
  <si>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</si>
  <si>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</si>
  <si>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</si>
  <si>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</si>
  <si>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</si>
  <si>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</si>
  <si>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</si>
  <si>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</si>
  <si>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</si>
  <si>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</si>
  <si>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</si>
  <si>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</si>
  <si>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</si>
  <si>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</si>
  <si>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</si>
  <si>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</si>
  <si>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</si>
  <si>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</si>
  <si>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</si>
  <si>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</si>
  <si>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</si>
  <si>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</si>
  <si>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</si>
  <si>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</si>
  <si>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</si>
  <si>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</si>
  <si>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</si>
  <si>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</si>
  <si>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</si>
  <si>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</si>
  <si>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</si>
  <si>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</si>
  <si>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</si>
  <si>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</si>
  <si>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</si>
  <si>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</si>
  <si>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</si>
  <si>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</si>
  <si>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</si>
  <si>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</si>
  <si>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</si>
  <si>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</si>
  <si>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</si>
  <si>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</si>
  <si>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</si>
  <si>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</si>
  <si>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</si>
  <si>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</si>
  <si>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</si>
  <si>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</si>
  <si>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</si>
  <si>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</si>
  <si>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</si>
  <si>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</si>
  <si>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</si>
  <si>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</si>
  <si>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</si>
  <si>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</si>
  <si>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</si>
  <si>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</si>
  <si>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</si>
  <si>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</si>
  <si>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</si>
  <si>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</si>
  <si>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</si>
  <si>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</si>
  <si>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</si>
  <si>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</si>
  <si>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</si>
  <si>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</si>
  <si>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</si>
  <si>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</si>
  <si>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</si>
  <si>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</si>
  <si>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</si>
  <si>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</si>
  <si>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</si>
  <si>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</si>
  <si>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</si>
  <si>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</si>
  <si>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</si>
  <si>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</si>
  <si>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</si>
  <si>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</si>
  <si>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</si>
  <si>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</si>
  <si>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</si>
  <si>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</si>
  <si>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</si>
  <si>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</si>
  <si>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</si>
  <si>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</si>
  <si>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</si>
  <si>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</si>
  <si>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</si>
  <si>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</si>
  <si>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</si>
  <si>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</si>
  <si>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</si>
  <si>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</si>
  <si>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</si>
  <si>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</si>
  <si>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</si>
  <si>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</si>
  <si>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</si>
  <si>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</si>
  <si>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</si>
  <si>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</si>
  <si>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</si>
  <si>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</si>
  <si>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</si>
  <si>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</si>
  <si>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</si>
  <si>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</si>
  <si>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</si>
  <si>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</si>
  <si>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</si>
  <si>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</si>
  <si>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</si>
  <si>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</si>
  <si>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</si>
  <si>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</si>
  <si>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</si>
  <si>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</si>
  <si>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</si>
  <si>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</si>
  <si>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</si>
  <si>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</si>
  <si>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</si>
  <si>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</si>
  <si>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</si>
  <si>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</si>
  <si>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</si>
  <si>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</si>
  <si>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</si>
  <si>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</si>
  <si>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</si>
  <si>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</si>
  <si>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</si>
  <si>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</si>
  <si>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</si>
  <si>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</si>
  <si>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</si>
  <si>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</si>
  <si>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</si>
  <si>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</si>
  <si>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</si>
  <si>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</si>
  <si>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</si>
  <si>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</si>
  <si>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</si>
  <si>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</si>
  <si>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</si>
  <si>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</si>
  <si>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</si>
  <si>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</si>
  <si>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</si>
  <si>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</si>
  <si>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</si>
  <si>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</si>
  <si>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</si>
  <si>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</si>
  <si>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</si>
  <si>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</si>
  <si>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</si>
  <si>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</si>
  <si>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</si>
  <si>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</si>
  <si>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</si>
  <si>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</si>
  <si>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</si>
  <si>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</si>
  <si>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</si>
  <si>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</si>
  <si>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</si>
  <si>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</si>
  <si>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</si>
  <si>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</si>
  <si>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</si>
  <si>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</si>
  <si>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</si>
  <si>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</si>
  <si>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</si>
  <si>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</si>
  <si>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</si>
  <si>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</si>
  <si>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</si>
  <si>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</si>
  <si>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</si>
  <si>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</si>
  <si>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</si>
  <si>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</si>
  <si>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</si>
  <si>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</si>
  <si>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</si>
  <si>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</si>
  <si>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</si>
  <si>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</si>
  <si>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</si>
  <si>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</si>
  <si>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</si>
  <si>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</si>
  <si>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</si>
  <si>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</si>
  <si>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</si>
  <si>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</si>
  <si>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</si>
  <si>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</si>
  <si>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</si>
  <si>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</si>
  <si>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</si>
  <si>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</si>
  <si>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</si>
  <si>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</si>
  <si>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</si>
  <si>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</si>
  <si>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</si>
  <si>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</si>
  <si>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</si>
  <si>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</si>
  <si>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</si>
  <si>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</si>
  <si>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</si>
  <si>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</si>
  <si>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</si>
  <si>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</si>
  <si>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</si>
  <si>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</si>
  <si>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</si>
  <si>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</si>
  <si>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</si>
  <si>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</si>
  <si>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</si>
  <si>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</si>
  <si>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</si>
  <si>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</si>
  <si>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</si>
  <si>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</si>
  <si>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</si>
  <si>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</si>
  <si>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</si>
  <si>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</si>
  <si>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</si>
  <si>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</si>
  <si>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</si>
  <si>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</si>
  <si>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</si>
  <si>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</si>
  <si>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</si>
  <si>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</si>
  <si>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</si>
  <si>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</si>
  <si>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</si>
  <si>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</si>
  <si>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</si>
  <si>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</si>
  <si>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</si>
  <si>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</si>
  <si>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</si>
  <si>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</si>
  <si>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</si>
  <si>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</si>
  <si>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</si>
  <si>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</si>
  <si>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</si>
  <si>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</si>
  <si>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</si>
  <si>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</si>
  <si>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</si>
  <si>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</si>
  <si>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</si>
  <si>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</si>
  <si>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</si>
  <si>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</si>
  <si>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</si>
  <si>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</si>
  <si>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</si>
  <si>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</si>
  <si>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</si>
  <si>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</si>
  <si>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</si>
  <si>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</si>
  <si>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</si>
  <si>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</si>
  <si>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</si>
  <si>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</si>
  <si>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</si>
  <si>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</si>
  <si>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</si>
  <si>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</si>
  <si>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</si>
  <si>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</si>
  <si>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</si>
  <si>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</si>
  <si>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</si>
  <si>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</si>
  <si>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</si>
  <si>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</si>
  <si>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</si>
  <si>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</si>
  <si>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</si>
  <si>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</si>
  <si>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</si>
  <si>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</si>
  <si>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</si>
  <si>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</si>
  <si>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</si>
  <si>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</si>
  <si>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</si>
  <si>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</si>
  <si>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</si>
  <si>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</si>
  <si>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</si>
  <si>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</si>
  <si>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</si>
  <si>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</si>
  <si>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</si>
  <si>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</si>
  <si>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</si>
  <si>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</si>
  <si>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</si>
  <si>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</si>
  <si>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</si>
  <si>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</si>
  <si>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</si>
  <si>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</si>
  <si>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</si>
  <si>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</si>
  <si>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</si>
  <si>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</si>
  <si>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</si>
  <si>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</si>
  <si>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</si>
  <si>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</si>
  <si>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</si>
  <si>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</si>
  <si>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</si>
  <si>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</si>
  <si>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</si>
  <si>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</si>
  <si>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</si>
  <si>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</si>
  <si>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</si>
  <si>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</si>
  <si>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</si>
  <si>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</si>
  <si>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</si>
  <si>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</si>
  <si>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</si>
  <si>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</si>
  <si>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</si>
  <si>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</si>
  <si>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</si>
  <si>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</si>
  <si>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</si>
  <si>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</si>
  <si>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</si>
  <si>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</si>
  <si>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</si>
  <si>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</si>
  <si>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</si>
  <si>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</si>
  <si>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</si>
  <si>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</si>
  <si>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</si>
  <si>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</si>
  <si>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</si>
  <si>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</si>
  <si>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</si>
  <si>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</si>
  <si>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</si>
  <si>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</si>
  <si>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</si>
  <si>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</si>
  <si>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</si>
  <si>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</si>
  <si>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</si>
  <si>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</si>
  <si>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</si>
  <si>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</si>
  <si>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</si>
  <si>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</si>
  <si>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</si>
  <si>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</si>
  <si>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</si>
  <si>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</si>
  <si>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</si>
  <si>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</si>
  <si>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</si>
  <si>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</si>
  <si>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</si>
  <si>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</si>
  <si>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</si>
  <si>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</si>
  <si>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</si>
  <si>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</si>
  <si>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</si>
  <si>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</si>
  <si>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</si>
  <si>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</si>
  <si>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</si>
  <si>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</si>
  <si>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</si>
  <si>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</si>
  <si>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</si>
  <si>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</si>
  <si>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</si>
  <si>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</si>
  <si>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</si>
  <si>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</si>
  <si>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</si>
  <si>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</si>
  <si>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</si>
  <si>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</si>
  <si>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</si>
  <si>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</si>
  <si>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</si>
  <si>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</si>
  <si>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</si>
  <si>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</si>
  <si>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</si>
  <si>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</si>
  <si>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</si>
  <si>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</si>
  <si>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</si>
  <si>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</si>
  <si>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</si>
  <si>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</si>
  <si>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</si>
  <si>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</si>
  <si>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</si>
  <si>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</si>
  <si>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</si>
  <si>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</si>
  <si>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</si>
  <si>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</si>
  <si>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</si>
  <si>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</si>
  <si>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</si>
  <si>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</si>
  <si>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</si>
  <si>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</si>
  <si>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</si>
  <si>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</si>
  <si>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</si>
  <si>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</si>
  <si>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</si>
  <si>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</si>
  <si>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</si>
  <si>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</si>
  <si>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</si>
  <si>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</si>
  <si>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</si>
  <si>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</si>
  <si>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</si>
  <si>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</si>
  <si>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</si>
  <si>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</si>
  <si>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</si>
  <si>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</si>
  <si>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</si>
  <si>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</si>
  <si>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</si>
  <si>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</si>
  <si>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</si>
  <si>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</si>
  <si>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</si>
  <si>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</si>
  <si>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</si>
  <si>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</si>
  <si>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</si>
  <si>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</si>
  <si>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</si>
  <si>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</si>
  <si>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</si>
  <si>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</si>
  <si>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</si>
  <si>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</si>
  <si>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</si>
  <si>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</si>
  <si>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</si>
  <si>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</si>
  <si>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</si>
  <si>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</si>
  <si>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</si>
  <si>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</si>
  <si>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</si>
  <si>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</si>
  <si>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</si>
  <si>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</si>
  <si>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</si>
  <si>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</si>
  <si>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</si>
  <si>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</si>
  <si>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</si>
  <si>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</si>
  <si>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</si>
  <si>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</si>
  <si>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</si>
  <si>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</si>
  <si>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</si>
  <si>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</si>
  <si>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</si>
  <si>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</si>
  <si>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</si>
  <si>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</si>
  <si>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</si>
  <si>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</si>
  <si>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</si>
  <si>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</si>
  <si>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</si>
  <si>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</si>
  <si>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</si>
  <si>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</si>
  <si>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</si>
  <si>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</si>
  <si>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</si>
  <si>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</si>
  <si>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</si>
  <si>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</si>
  <si>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</si>
  <si>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</si>
  <si>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</si>
  <si>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</si>
  <si>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</si>
  <si>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</si>
  <si>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</si>
  <si>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</si>
  <si>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</si>
  <si>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</si>
  <si>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</si>
  <si>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</si>
  <si>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</si>
  <si>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</si>
  <si>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</si>
  <si>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</si>
  <si>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</si>
  <si>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</si>
  <si>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</si>
  <si>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</si>
  <si>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</si>
  <si>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</si>
  <si>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</si>
  <si>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</si>
  <si>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</si>
  <si>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</si>
  <si>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</si>
  <si>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</si>
  <si>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</si>
  <si>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</si>
  <si>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</si>
  <si>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</si>
  <si>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</si>
  <si>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</si>
  <si>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</si>
  <si>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</si>
  <si>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</si>
  <si>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</si>
  <si>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</si>
  <si>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</si>
  <si>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</si>
  <si>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</si>
  <si>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</si>
  <si>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</si>
  <si>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</si>
  <si>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</si>
  <si>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</si>
  <si>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</si>
  <si>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</si>
  <si>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</si>
  <si>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</si>
  <si>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</si>
  <si>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</si>
  <si>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</si>
  <si>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</si>
  <si>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</si>
  <si>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</si>
  <si>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</si>
  <si>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</si>
  <si>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</si>
  <si>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</si>
  <si>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</si>
  <si>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</si>
  <si>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</si>
  <si>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</si>
  <si>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</si>
  <si>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</si>
  <si>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</si>
  <si>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</si>
  <si>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</si>
  <si>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</si>
  <si>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</si>
  <si>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</si>
  <si>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</si>
  <si>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</si>
  <si>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</si>
  <si>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</si>
  <si>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</si>
  <si>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</si>
  <si>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</si>
  <si>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</si>
  <si>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</si>
  <si>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</si>
  <si>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</si>
  <si>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</si>
  <si>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</si>
  <si>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</si>
  <si>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</si>
  <si>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</si>
  <si>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</si>
  <si>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</si>
  <si>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</si>
  <si>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</si>
  <si>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</si>
  <si>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</si>
  <si>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</si>
  <si>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</si>
  <si>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</si>
  <si>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</si>
  <si>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</si>
  <si>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</si>
  <si>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</si>
  <si>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</si>
  <si>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</si>
  <si>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</si>
  <si>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</si>
  <si>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</si>
  <si>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</si>
  <si>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</si>
  <si>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</si>
  <si>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</si>
  <si>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</si>
  <si>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</si>
  <si>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</si>
  <si>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</si>
  <si>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</si>
  <si>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</si>
  <si>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</si>
  <si>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</si>
  <si>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</si>
  <si>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</si>
  <si>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</si>
  <si>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</si>
  <si>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</si>
  <si>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</si>
  <si>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</si>
  <si>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</si>
  <si>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</si>
  <si>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</si>
  <si>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</si>
  <si>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</si>
  <si>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</si>
  <si>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</si>
  <si>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</si>
  <si>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</si>
  <si>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</si>
  <si>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</si>
  <si>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</si>
  <si>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</si>
  <si>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</si>
  <si>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</si>
  <si>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</si>
  <si>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</si>
  <si>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</si>
  <si>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</si>
  <si>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</si>
  <si>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</si>
  <si>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</si>
  <si>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</si>
  <si>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</si>
  <si>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</si>
  <si>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</si>
  <si>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</si>
  <si>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</si>
  <si>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</si>
  <si>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</si>
  <si>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</si>
  <si>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</si>
  <si>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</si>
  <si>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</si>
  <si>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</si>
  <si>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</si>
  <si>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</si>
  <si>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</si>
  <si>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</si>
  <si>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</si>
  <si>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</si>
  <si>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</si>
  <si>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</si>
  <si>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</si>
  <si>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</si>
  <si>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</si>
  <si>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</si>
  <si>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</si>
  <si>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</si>
  <si>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</si>
  <si>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</si>
  <si>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</si>
  <si>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</si>
  <si>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</si>
  <si>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</si>
  <si>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</si>
  <si>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</si>
  <si>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</si>
  <si>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</si>
  <si>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</si>
  <si>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</si>
  <si>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</si>
  <si>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</si>
  <si>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</si>
  <si>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</si>
  <si>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</si>
  <si>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</si>
  <si>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</si>
  <si>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</si>
  <si>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</si>
  <si>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</si>
  <si>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</si>
  <si>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</si>
  <si>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</si>
  <si>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</si>
  <si>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</si>
  <si>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</si>
  <si>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</si>
  <si>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</si>
  <si>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</si>
  <si>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</si>
  <si>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</si>
  <si>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</si>
  <si>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</si>
  <si>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</si>
  <si>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</si>
  <si>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</si>
  <si>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</si>
  <si>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</si>
  <si>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</si>
  <si>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</si>
  <si>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</si>
  <si>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</si>
  <si>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</si>
  <si>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</si>
  <si>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</si>
  <si>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</si>
  <si>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</si>
  <si>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</si>
  <si>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</si>
  <si>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</si>
  <si>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</si>
  <si>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</si>
  <si>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</si>
  <si>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</si>
  <si>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</si>
  <si>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</si>
  <si>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</si>
  <si>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</si>
  <si>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</si>
  <si>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</si>
  <si>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</si>
  <si>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</si>
  <si>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</si>
  <si>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</si>
  <si>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</si>
  <si>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</si>
  <si>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</si>
  <si>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</si>
  <si>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</si>
  <si>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</si>
  <si>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</si>
  <si>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</si>
  <si>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</si>
  <si>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</si>
  <si>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</si>
  <si>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</si>
  <si>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</si>
  <si>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</si>
  <si>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</si>
  <si>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</si>
  <si>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</si>
  <si>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</si>
  <si>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</si>
  <si>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</si>
  <si>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</si>
  <si>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</si>
  <si>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</si>
  <si>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</si>
  <si>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</si>
  <si>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</si>
  <si>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</si>
  <si>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</si>
  <si>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</si>
  <si>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</si>
  <si>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</si>
  <si>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</si>
  <si>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</si>
  <si>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</si>
  <si>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</si>
  <si>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</si>
  <si>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</si>
  <si>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</si>
  <si>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</si>
  <si>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</si>
  <si>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</si>
  <si>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</si>
  <si>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</si>
  <si>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</si>
  <si>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</si>
  <si>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</si>
  <si>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</si>
  <si>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</si>
  <si>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</si>
  <si>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</si>
  <si>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</si>
  <si>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</si>
  <si>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</si>
  <si>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</si>
  <si>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</si>
  <si>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</si>
  <si>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</si>
  <si>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</si>
  <si>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</si>
  <si>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</si>
  <si>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</si>
  <si>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</si>
  <si>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</si>
  <si>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</si>
  <si>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</si>
  <si>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</si>
  <si>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</si>
  <si>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</si>
  <si>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</si>
  <si>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</si>
  <si>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</si>
  <si>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</si>
  <si>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</si>
  <si>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</si>
  <si>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</si>
  <si>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</si>
  <si>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</si>
  <si>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</si>
  <si>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</si>
  <si>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</si>
  <si>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</si>
  <si>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</si>
  <si>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</si>
  <si>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</si>
  <si>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</si>
  <si>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</si>
  <si>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</si>
  <si>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</si>
  <si>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</si>
  <si>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</si>
  <si>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</si>
  <si>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</si>
  <si>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</si>
  <si>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</si>
  <si>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</si>
  <si>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</si>
  <si>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</si>
  <si>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</si>
  <si>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</si>
  <si>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</si>
  <si>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</si>
  <si>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</si>
  <si>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</si>
  <si>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</si>
  <si>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</si>
  <si>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</si>
  <si>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</si>
  <si>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</si>
  <si>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</si>
  <si>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</si>
  <si>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</si>
  <si>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</si>
  <si>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</si>
  <si>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</si>
  <si>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</si>
  <si>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</si>
  <si>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</si>
  <si>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</si>
  <si>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</si>
  <si>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</si>
  <si>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</si>
  <si>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</si>
  <si>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</si>
  <si>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</si>
  <si>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</si>
  <si>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</si>
  <si>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</si>
  <si>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</si>
  <si>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</si>
  <si>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</si>
  <si>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</si>
  <si>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</si>
  <si>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</si>
  <si>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</si>
  <si>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</si>
  <si>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</si>
  <si>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</si>
  <si>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</si>
  <si>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</si>
  <si>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</si>
  <si>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</si>
  <si>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</si>
  <si>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</si>
  <si>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</si>
  <si>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</si>
  <si>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</si>
  <si>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</si>
  <si>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</si>
  <si>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</si>
  <si>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</si>
  <si>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</si>
  <si>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</si>
  <si>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</si>
  <si>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</si>
  <si>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</si>
  <si>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</si>
  <si>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</si>
  <si>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</si>
  <si>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</si>
  <si>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</si>
  <si>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</si>
  <si>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</si>
  <si>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</si>
  <si>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</si>
  <si>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</si>
  <si>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</si>
  <si>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</si>
  <si>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</si>
  <si>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</si>
  <si>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</si>
  <si>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</si>
  <si>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</si>
  <si>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</si>
  <si>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</si>
  <si>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</si>
  <si>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</si>
  <si>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</si>
  <si>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</si>
  <si>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</si>
  <si>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</si>
  <si>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</si>
  <si>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</si>
  <si>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</si>
  <si>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</si>
  <si>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</si>
  <si>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</si>
  <si>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</si>
  <si>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</si>
  <si>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</si>
  <si>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</si>
  <si>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</si>
  <si>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</si>
  <si>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</si>
  <si>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</si>
  <si>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</si>
  <si>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</si>
  <si>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</si>
  <si>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</si>
  <si>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</si>
  <si>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</si>
  <si>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</si>
  <si>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</si>
  <si>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</si>
  <si>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</si>
  <si>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</si>
  <si>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</si>
  <si>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</si>
  <si>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</si>
  <si>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</si>
  <si>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</si>
  <si>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</si>
  <si>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</si>
  <si>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</si>
  <si>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</si>
  <si>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</si>
  <si>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</si>
  <si>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</si>
  <si>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</si>
  <si>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</si>
  <si>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</si>
  <si>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</si>
  <si>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</si>
  <si>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</si>
  <si>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</si>
  <si>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</si>
  <si>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</si>
  <si>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</si>
  <si>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</si>
  <si>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</si>
  <si>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</si>
  <si>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</si>
  <si>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</si>
  <si>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</si>
  <si>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</si>
  <si>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</si>
  <si>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</si>
  <si>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</si>
  <si>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</si>
  <si>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</si>
  <si>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</si>
  <si>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</si>
  <si>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</si>
  <si>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</si>
  <si>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</si>
  <si>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</si>
  <si>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</si>
  <si>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</si>
  <si>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</si>
  <si>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</si>
  <si>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</si>
  <si>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</si>
  <si>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</si>
  <si>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</si>
  <si>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</si>
  <si>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</si>
  <si>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</si>
  <si>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</si>
  <si>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</si>
  <si>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</si>
  <si>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</si>
  <si>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</si>
  <si>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</si>
  <si>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</si>
  <si>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</si>
  <si>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</si>
  <si>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</si>
  <si>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</si>
  <si>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</si>
  <si>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</si>
  <si>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</si>
  <si>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</si>
  <si>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</si>
  <si>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</si>
  <si>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</si>
  <si>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</si>
  <si>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</si>
  <si>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</si>
  <si>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</si>
  <si>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</si>
  <si>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</si>
  <si>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</si>
  <si>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</si>
  <si>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</si>
  <si>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</si>
  <si>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</si>
  <si>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</si>
  <si>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</si>
  <si>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</si>
  <si>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</si>
  <si>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</si>
  <si>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</si>
  <si>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</si>
  <si>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</si>
  <si>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</si>
  <si>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</si>
  <si>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</si>
  <si>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</si>
  <si>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</si>
  <si>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</si>
  <si>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</si>
  <si>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</si>
  <si>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</si>
  <si>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</si>
  <si>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</si>
  <si>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</si>
  <si>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</si>
  <si>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</si>
  <si>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</si>
  <si>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</si>
  <si>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</si>
  <si>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</si>
  <si>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</si>
  <si>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</si>
  <si>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</si>
  <si>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</si>
  <si>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</si>
  <si>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</si>
  <si>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</si>
  <si>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</si>
  <si>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</si>
  <si>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</si>
  <si>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</si>
  <si>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</si>
  <si>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</si>
  <si>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</si>
  <si>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</si>
  <si>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</si>
  <si>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</si>
  <si>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</si>
  <si>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</si>
  <si>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</si>
  <si>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</si>
  <si>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</si>
  <si>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</si>
  <si>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</si>
  <si>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</si>
  <si>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</si>
  <si>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</si>
  <si>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</si>
  <si>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</si>
  <si>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</si>
  <si>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</si>
  <si>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</si>
  <si>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</si>
  <si>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</si>
  <si>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</si>
  <si>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</si>
  <si>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</si>
  <si>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</si>
  <si>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</si>
  <si>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</si>
  <si>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</si>
  <si>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</si>
  <si>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</si>
  <si>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</si>
  <si>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</si>
  <si>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</si>
  <si>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</si>
  <si>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</si>
  <si>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</si>
  <si>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</si>
  <si>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</si>
  <si>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</si>
  <si>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</si>
  <si>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</si>
  <si>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</si>
  <si>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</si>
  <si>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</si>
  <si>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</si>
  <si>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</si>
  <si>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</si>
  <si>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</si>
  <si>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</si>
  <si>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</si>
  <si>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</si>
  <si>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</si>
  <si>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</si>
  <si>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</si>
  <si>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</si>
  <si>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</si>
  <si>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</si>
  <si>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</si>
  <si>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</si>
  <si>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</si>
  <si>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</si>
  <si>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</si>
  <si>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</si>
  <si>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</si>
  <si>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</si>
  <si>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</si>
  <si>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</si>
  <si>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</si>
  <si>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</si>
  <si>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</si>
  <si>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</si>
  <si>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</si>
  <si>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</si>
  <si>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</si>
  <si>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</si>
  <si>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</si>
  <si>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</si>
  <si>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</si>
  <si>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</si>
  <si>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</si>
  <si>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</si>
  <si>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</si>
  <si>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</si>
  <si>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</si>
  <si>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</si>
  <si>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</si>
  <si>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</si>
  <si>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</si>
  <si>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</si>
  <si>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</si>
  <si>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</si>
  <si>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</si>
  <si>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</si>
  <si>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</si>
  <si>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</si>
  <si>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</si>
  <si>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</si>
  <si>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</si>
  <si>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</si>
  <si>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</si>
  <si>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</si>
  <si>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</si>
  <si>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</si>
  <si>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</si>
  <si>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</si>
  <si>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</si>
  <si>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</si>
  <si>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</si>
  <si>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</si>
  <si>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</si>
  <si>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</si>
  <si>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</si>
  <si>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</si>
  <si>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</si>
  <si>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</si>
  <si>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</si>
  <si>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</si>
  <si>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</si>
  <si>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</si>
  <si>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</si>
  <si>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</si>
  <si>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</si>
  <si>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</si>
  <si>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</si>
  <si>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</si>
  <si>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</si>
  <si>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</si>
  <si>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</si>
  <si>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</si>
  <si>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</si>
  <si>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</si>
  <si>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</si>
  <si>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</si>
  <si>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</si>
  <si>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</si>
  <si>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</si>
  <si>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</si>
  <si>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</si>
  <si>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</si>
  <si>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</si>
  <si>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</si>
  <si>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</si>
  <si>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</si>
  <si>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</si>
  <si>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</si>
  <si>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</si>
  <si>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</si>
  <si>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</si>
  <si>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</si>
  <si>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</si>
  <si>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</si>
  <si>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</si>
  <si>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</si>
  <si>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</si>
  <si>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</si>
  <si>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</si>
  <si>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</si>
  <si>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</si>
  <si>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</si>
  <si>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</si>
  <si>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</si>
  <si>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</si>
  <si>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</si>
  <si>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</si>
  <si>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</si>
  <si>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</si>
  <si>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</si>
  <si>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</si>
  <si>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</si>
  <si>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</si>
  <si>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</si>
  <si>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</si>
  <si>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</si>
  <si>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</si>
  <si>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</si>
  <si>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</si>
  <si>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</si>
  <si>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</si>
  <si>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</si>
  <si>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</si>
  <si>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</si>
  <si>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</si>
  <si>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</si>
  <si>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</si>
  <si>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</si>
  <si>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</si>
  <si>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</si>
  <si>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</si>
  <si>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</si>
  <si>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</si>
  <si>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</si>
  <si>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</si>
  <si>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</si>
  <si>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</si>
  <si>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</si>
  <si>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</si>
  <si>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</si>
  <si>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</si>
  <si>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</si>
  <si>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</si>
  <si>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</si>
  <si>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</si>
  <si>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</si>
  <si>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</si>
  <si>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</si>
  <si>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</si>
  <si>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</si>
  <si>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</si>
  <si>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</si>
  <si>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</si>
  <si>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</si>
  <si>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</si>
  <si>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</si>
  <si>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</si>
  <si>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</si>
  <si>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</si>
  <si>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</si>
  <si>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</si>
  <si>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</si>
  <si>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</si>
  <si>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</si>
  <si>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</si>
  <si>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</si>
  <si>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</si>
  <si>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</si>
  <si>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</si>
  <si>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</si>
  <si>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</si>
  <si>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</si>
  <si>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</si>
  <si>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</si>
  <si>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</si>
  <si>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</si>
  <si>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</si>
  <si>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</si>
  <si>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</si>
  <si>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</si>
  <si>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</si>
  <si>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</si>
  <si>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</si>
  <si>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</si>
  <si>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</si>
  <si>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</si>
  <si>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</si>
  <si>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</si>
  <si>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</si>
  <si>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</si>
  <si>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</si>
  <si>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</si>
  <si>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</si>
  <si>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</si>
  <si>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</si>
  <si>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</si>
  <si>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</si>
  <si>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</si>
  <si>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</si>
  <si>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</si>
  <si>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</si>
  <si>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</si>
  <si>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</si>
  <si>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</si>
  <si>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</si>
  <si>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</si>
  <si>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</si>
  <si>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</si>
  <si>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</si>
  <si>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</si>
  <si>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</si>
  <si>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</si>
  <si>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</si>
  <si>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</si>
  <si>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</si>
  <si>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</si>
  <si>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</si>
  <si>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</si>
  <si>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</si>
  <si>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</si>
  <si>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</si>
  <si>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</si>
  <si>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</si>
  <si>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</si>
  <si>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</si>
  <si>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</si>
  <si>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</si>
  <si>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</si>
  <si>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</si>
  <si>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</si>
  <si>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</si>
  <si>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</si>
  <si>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</si>
  <si>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</si>
  <si>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</si>
  <si>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</si>
  <si>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</si>
  <si>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</si>
  <si>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</si>
  <si>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</si>
  <si>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</si>
  <si>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</si>
  <si>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</si>
  <si>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</si>
  <si>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</si>
  <si>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</si>
  <si>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</si>
  <si>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</si>
  <si>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</si>
  <si>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</si>
  <si>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</si>
  <si>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</si>
  <si>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</si>
  <si>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</si>
  <si>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</si>
  <si>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</si>
  <si>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</si>
  <si>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</si>
  <si>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</si>
  <si>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</si>
  <si>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</si>
  <si>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</si>
  <si>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</si>
  <si>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</si>
  <si>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</si>
  <si>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</si>
  <si>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</si>
  <si>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</si>
  <si>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</si>
  <si>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</si>
  <si>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</si>
  <si>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</si>
  <si>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</si>
  <si>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</si>
  <si>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</si>
  <si>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</si>
  <si>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</si>
  <si>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</si>
  <si>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</si>
  <si>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</si>
  <si>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</si>
  <si>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</si>
  <si>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</si>
  <si>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</si>
  <si>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</si>
  <si>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</si>
  <si>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</si>
  <si>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</si>
  <si>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</si>
  <si>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</si>
  <si>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</si>
  <si>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</si>
  <si>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</si>
  <si>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</si>
  <si>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</si>
  <si>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</si>
  <si>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</si>
  <si>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</si>
  <si>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</si>
  <si>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</si>
  <si>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</si>
  <si>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</si>
  <si>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</si>
  <si>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</si>
  <si>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</si>
  <si>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</si>
  <si>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</si>
  <si>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</si>
  <si>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</si>
  <si>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</si>
  <si>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</si>
  <si>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</si>
  <si>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</si>
  <si>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</si>
  <si>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</si>
  <si>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</si>
  <si>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</si>
  <si>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</si>
  <si>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</si>
  <si>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</si>
  <si>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</si>
  <si>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</si>
  <si>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</si>
  <si>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</si>
  <si>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</si>
  <si>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</si>
  <si>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</si>
  <si>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</si>
  <si>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</si>
  <si>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</si>
  <si>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</si>
  <si>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</si>
  <si>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</si>
  <si>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</si>
  <si>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</si>
  <si>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</si>
  <si>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</si>
  <si>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</si>
  <si>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</si>
  <si>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</si>
  <si>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</si>
  <si>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</si>
  <si>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</si>
  <si>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</si>
  <si>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</si>
  <si>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</si>
  <si>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</si>
  <si>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</si>
  <si>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</si>
  <si>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</si>
  <si>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</si>
  <si>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</si>
  <si>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</si>
  <si>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</si>
  <si>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</si>
  <si>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</si>
  <si>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</si>
  <si>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</si>
  <si>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</si>
  <si>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</si>
  <si>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</si>
  <si>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</si>
  <si>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</si>
  <si>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</si>
  <si>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</si>
  <si>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</si>
  <si>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</si>
  <si>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</si>
  <si>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</si>
  <si>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</si>
  <si>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</si>
  <si>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</si>
  <si>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</si>
  <si>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</si>
  <si>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</si>
  <si>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</si>
  <si>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</si>
  <si>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</si>
  <si>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</si>
  <si>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</si>
  <si>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</si>
  <si>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</si>
  <si>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</si>
  <si>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</si>
  <si>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</si>
  <si>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</si>
  <si>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</si>
  <si>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</si>
  <si>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</si>
  <si>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</si>
  <si>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</si>
  <si>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</si>
  <si>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</si>
  <si>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</si>
  <si>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</si>
  <si>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</si>
  <si>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</si>
  <si>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</si>
  <si>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</si>
  <si>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</si>
  <si>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</si>
  <si>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</si>
  <si>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</si>
  <si>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</si>
  <si>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</si>
  <si>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</si>
  <si>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</si>
  <si>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</si>
  <si>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</si>
  <si>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</si>
  <si>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</si>
  <si>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</si>
  <si>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</si>
  <si>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</si>
  <si>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</si>
  <si>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</si>
  <si>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</si>
  <si>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</si>
  <si>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</si>
  <si>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</si>
  <si>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</si>
  <si>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</si>
  <si>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</si>
  <si>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</si>
  <si>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</si>
  <si>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</si>
  <si>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</si>
  <si>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</si>
  <si>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</si>
  <si>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</si>
  <si>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</si>
  <si>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</si>
  <si>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</si>
  <si>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</si>
  <si>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</si>
  <si>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</si>
  <si>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</si>
  <si>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</si>
  <si>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</si>
  <si>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</si>
  <si>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</si>
  <si>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</si>
  <si>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</si>
  <si>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</si>
  <si>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</si>
  <si>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</si>
  <si>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</si>
  <si>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</si>
  <si>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</si>
  <si>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</si>
  <si>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</si>
  <si>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</si>
  <si>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</si>
  <si>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</si>
  <si>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</si>
  <si>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</si>
  <si>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</si>
  <si>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</si>
  <si>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</si>
  <si>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</si>
  <si>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</si>
  <si>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</si>
  <si>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</si>
  <si>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</si>
  <si>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</si>
  <si>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</si>
  <si>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</si>
  <si>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</si>
  <si>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</si>
  <si>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</si>
  <si>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</si>
  <si>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</si>
  <si>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</si>
  <si>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</si>
  <si>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</si>
  <si>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</si>
  <si>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</si>
  <si>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</si>
  <si>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</si>
  <si>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</si>
  <si>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</si>
  <si>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</si>
  <si>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</si>
  <si>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</si>
  <si>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</si>
  <si>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</si>
  <si>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</si>
  <si>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</si>
  <si>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</si>
  <si>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</si>
  <si>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</si>
  <si>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</si>
  <si>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</si>
  <si>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</si>
  <si>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</si>
  <si>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</si>
  <si>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</si>
  <si>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</si>
  <si>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</si>
  <si>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</si>
  <si>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</si>
  <si>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</si>
  <si>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</si>
  <si>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</si>
  <si>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</si>
  <si>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</si>
  <si>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</si>
  <si>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</si>
  <si>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</si>
  <si>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</si>
  <si>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</si>
  <si>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</si>
  <si>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</si>
  <si>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</si>
  <si>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</si>
  <si>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</si>
  <si>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</si>
  <si>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</si>
  <si>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</si>
  <si>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</si>
  <si>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</si>
  <si>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</si>
  <si>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</si>
  <si>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</si>
  <si>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</si>
  <si>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</si>
  <si>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</si>
  <si>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</si>
  <si>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</si>
  <si>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</si>
  <si>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</si>
  <si>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</si>
  <si>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</si>
  <si>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</si>
  <si>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</si>
  <si>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</si>
  <si>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</si>
  <si>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</si>
  <si>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</si>
  <si>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</si>
  <si>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</si>
  <si>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</si>
  <si>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</si>
  <si>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</si>
  <si>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</si>
  <si>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</si>
  <si>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</si>
  <si>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</si>
  <si>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</si>
  <si>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</si>
  <si>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</si>
  <si>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</si>
  <si>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</si>
  <si>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</si>
  <si>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</si>
  <si>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</si>
  <si>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</si>
  <si>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</si>
  <si>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</si>
  <si>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</si>
  <si>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</si>
  <si>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</si>
  <si>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</si>
  <si>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</si>
  <si>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</si>
  <si>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</si>
  <si>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</si>
  <si>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</si>
  <si>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</si>
  <si>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</si>
  <si>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</si>
  <si>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</si>
  <si>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</si>
  <si>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</si>
  <si>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</si>
  <si>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</si>
  <si>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</si>
  <si>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</si>
  <si>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</si>
  <si>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</si>
  <si>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</si>
  <si>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</si>
  <si>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</si>
  <si>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</si>
  <si>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</si>
  <si>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</si>
  <si>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</si>
  <si>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</si>
  <si>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</si>
  <si>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</si>
  <si>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</si>
  <si>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</si>
  <si>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</si>
  <si>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</si>
  <si>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</si>
  <si>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</si>
  <si>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</si>
  <si>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</si>
  <si>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</si>
  <si>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</si>
  <si>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</si>
  <si>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</si>
  <si>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</si>
  <si>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</si>
  <si>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</si>
  <si>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</si>
  <si>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</si>
  <si>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</si>
  <si>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</si>
  <si>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</si>
  <si>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</si>
  <si>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</si>
  <si>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</si>
  <si>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</si>
  <si>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</si>
  <si>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</si>
  <si>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</si>
  <si>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</si>
  <si>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</si>
  <si>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</si>
  <si>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</si>
  <si>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</si>
  <si>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</si>
  <si>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</si>
  <si>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</si>
  <si>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</si>
  <si>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</si>
  <si>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</si>
  <si>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</si>
  <si>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</si>
  <si>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</si>
  <si>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</si>
  <si>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</si>
  <si>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</si>
  <si>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</si>
  <si>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</si>
  <si>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</si>
  <si>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</si>
  <si>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</si>
  <si>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</si>
  <si>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</si>
  <si>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</si>
  <si>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</si>
  <si>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</si>
  <si>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</si>
  <si>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</si>
  <si>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</si>
  <si>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</si>
  <si>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</si>
  <si>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</si>
  <si>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</si>
  <si>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</si>
  <si>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</si>
  <si>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</si>
  <si>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</si>
  <si>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</si>
  <si>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</si>
  <si>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</si>
  <si>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</si>
  <si>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</si>
  <si>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</si>
  <si>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</si>
  <si>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</si>
  <si>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</si>
  <si>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</si>
  <si>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</si>
  <si>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</si>
  <si>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</si>
  <si>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</si>
  <si>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</si>
  <si>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</si>
  <si>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</si>
  <si>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</si>
  <si>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</si>
  <si>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</si>
  <si>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</si>
  <si>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</si>
  <si>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</si>
  <si>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</si>
  <si>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</si>
  <si>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</si>
  <si>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</si>
  <si>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</si>
  <si>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</si>
  <si>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</si>
  <si>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</si>
  <si>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</si>
  <si>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</si>
  <si>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</si>
  <si>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</si>
  <si>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</si>
  <si>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</si>
  <si>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</si>
  <si>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</si>
  <si>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</si>
  <si>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</si>
  <si>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</si>
  <si>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</si>
  <si>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</si>
  <si>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</si>
  <si>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</si>
  <si>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</si>
  <si>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</si>
  <si>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</si>
  <si>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</si>
  <si>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</si>
  <si>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</si>
  <si>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</si>
  <si>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</si>
  <si>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</si>
  <si>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</si>
  <si>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</si>
  <si>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</si>
  <si>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</si>
  <si>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</si>
  <si>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</si>
  <si>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</si>
  <si>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</si>
  <si>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</si>
  <si>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</si>
  <si>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</si>
  <si>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</si>
  <si>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</si>
  <si>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</si>
  <si>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</si>
  <si>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</si>
  <si>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</si>
  <si>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</si>
  <si>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</si>
  <si>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</si>
  <si>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</si>
  <si>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</si>
  <si>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</si>
  <si>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</si>
  <si>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</si>
  <si>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</si>
  <si>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</si>
  <si>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</si>
  <si>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</si>
  <si>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</si>
  <si>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</si>
  <si>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</si>
  <si>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</si>
  <si>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</si>
  <si>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</si>
  <si>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</si>
  <si>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</si>
  <si>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</si>
  <si>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</si>
  <si>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</si>
  <si>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</si>
  <si>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</si>
  <si>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</si>
  <si>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</si>
  <si>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</si>
  <si>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</si>
  <si>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</si>
  <si>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</si>
  <si>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</si>
  <si>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</si>
  <si>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</si>
  <si>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</si>
  <si>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</si>
  <si>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</si>
  <si>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</si>
  <si>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</si>
  <si>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</si>
  <si>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</si>
  <si>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</si>
  <si>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</si>
  <si>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</si>
  <si>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</si>
  <si>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</si>
  <si>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</si>
  <si>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</si>
  <si>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</si>
  <si>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</si>
  <si>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</si>
  <si>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</si>
  <si>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</si>
  <si>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</si>
  <si>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</si>
  <si>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</si>
  <si>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</si>
  <si>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</si>
  <si>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</si>
  <si>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</si>
  <si>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</si>
  <si>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</si>
  <si>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</si>
  <si>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</si>
  <si>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</si>
  <si>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</si>
  <si>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</si>
  <si>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</si>
  <si>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</si>
  <si>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</si>
  <si>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</si>
  <si>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</si>
  <si>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</si>
  <si>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</si>
  <si>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</si>
  <si>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</si>
  <si>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</si>
  <si>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</si>
  <si>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</si>
  <si>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</si>
  <si>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</si>
  <si>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</si>
  <si>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</si>
  <si>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</si>
  <si>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</si>
  <si>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</si>
  <si>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</si>
  <si>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</si>
  <si>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</si>
  <si>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</si>
  <si>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</si>
  <si>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</si>
  <si>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</si>
  <si>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</si>
  <si>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</si>
  <si>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</si>
  <si>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</si>
  <si>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</si>
  <si>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</si>
  <si>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</si>
  <si>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</si>
  <si>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</si>
  <si>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</si>
  <si>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</si>
  <si>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</si>
  <si>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</si>
  <si>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</si>
  <si>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</si>
  <si>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</si>
  <si>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</si>
  <si>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</si>
  <si>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</si>
  <si>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</si>
  <si>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</si>
  <si>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</si>
  <si>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</si>
  <si>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</si>
  <si>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</si>
  <si>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</si>
  <si>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</si>
  <si>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</si>
  <si>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</si>
  <si>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</si>
  <si>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</si>
  <si>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</si>
  <si>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</si>
  <si>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</si>
  <si>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</si>
  <si>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</si>
  <si>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</si>
  <si>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</si>
  <si>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</si>
  <si>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</si>
  <si>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</si>
  <si>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</si>
  <si>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</si>
  <si>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</si>
  <si>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</si>
  <si>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</si>
  <si>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</si>
  <si>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</si>
  <si>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</si>
  <si>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</si>
  <si>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</si>
  <si>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</si>
  <si>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</si>
  <si>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</si>
  <si>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</si>
  <si>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</si>
  <si>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</si>
  <si>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</si>
  <si>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</si>
  <si>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</si>
  <si>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</si>
  <si>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</si>
  <si>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</si>
  <si>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</si>
  <si>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</si>
  <si>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</si>
  <si>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</si>
  <si>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</si>
  <si>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</si>
  <si>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</si>
  <si>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</si>
  <si>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</si>
  <si>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</si>
  <si>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</si>
  <si>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</si>
  <si>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</si>
  <si>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</si>
  <si>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</si>
  <si>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</si>
  <si>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</si>
  <si>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</si>
  <si>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</si>
  <si>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</si>
  <si>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</si>
  <si>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</si>
  <si>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</si>
  <si>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</si>
  <si>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</si>
  <si>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</si>
  <si>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</si>
  <si>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</si>
  <si>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</si>
  <si>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</si>
  <si>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</si>
  <si>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</si>
  <si>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</si>
  <si>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</si>
  <si>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</si>
  <si>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</si>
  <si>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</si>
  <si>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</si>
  <si>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</si>
  <si>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</si>
  <si>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</si>
  <si>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</si>
  <si>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</si>
  <si>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</si>
  <si>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</si>
  <si>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</si>
  <si>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</si>
  <si>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</si>
  <si>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</si>
  <si>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</si>
  <si>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</si>
  <si>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</si>
  <si>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</si>
  <si>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</si>
  <si>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</si>
  <si>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</si>
  <si>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</si>
  <si>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</si>
  <si>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</si>
  <si>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</si>
  <si>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</si>
  <si>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</si>
  <si>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</si>
  <si>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</si>
  <si>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</si>
  <si>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</si>
  <si>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</si>
  <si>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</si>
  <si>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</si>
  <si>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</si>
  <si>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</si>
  <si>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</si>
  <si>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</si>
  <si>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</si>
  <si>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</si>
  <si>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</si>
  <si>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</si>
  <si>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</si>
  <si>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</si>
  <si>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</si>
  <si>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</si>
  <si>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</si>
  <si>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</si>
  <si>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</si>
  <si>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</si>
  <si>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</si>
  <si>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</si>
  <si>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</si>
  <si>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</si>
  <si>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</si>
  <si>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</si>
  <si>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</si>
  <si>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</si>
  <si>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</si>
  <si>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</si>
  <si>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</si>
  <si>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</si>
  <si>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</si>
  <si>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</si>
  <si>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</si>
  <si>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</si>
  <si>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</si>
  <si>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</si>
  <si>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</si>
  <si>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</si>
  <si>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</si>
  <si>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</si>
  <si>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</si>
  <si>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</si>
  <si>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</si>
  <si>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</si>
  <si>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</si>
  <si>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</si>
  <si>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</si>
  <si>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</si>
  <si>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</si>
  <si>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</si>
  <si>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</si>
  <si>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</si>
  <si>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</si>
  <si>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</si>
  <si>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</si>
  <si>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</si>
  <si>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</si>
  <si>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</si>
  <si>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</si>
  <si>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</si>
  <si>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</si>
  <si>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</si>
  <si>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</si>
  <si>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</si>
  <si>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</si>
  <si>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</si>
  <si>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</si>
  <si>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</si>
  <si>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</si>
  <si>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</si>
  <si>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</si>
  <si>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</si>
  <si>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</si>
  <si>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</si>
  <si>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</si>
  <si>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</si>
  <si>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</si>
  <si>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</si>
  <si>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</si>
  <si>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</si>
  <si>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</si>
  <si>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</si>
  <si>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</si>
  <si>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</si>
  <si>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</si>
  <si>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</si>
  <si>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</si>
  <si>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</si>
  <si>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</si>
  <si>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</si>
  <si>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</si>
  <si>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</si>
  <si>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</si>
  <si>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</si>
  <si>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</si>
  <si>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</si>
  <si>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</si>
  <si>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</si>
  <si>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</si>
  <si>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</si>
  <si>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</si>
  <si>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</si>
  <si>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</si>
  <si>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</si>
  <si>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</si>
  <si>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</si>
  <si>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</si>
  <si>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</si>
  <si>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</si>
  <si>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</si>
  <si>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</si>
  <si>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</si>
  <si>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</si>
  <si>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</si>
  <si>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</si>
  <si>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</si>
  <si>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</si>
  <si>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</si>
  <si>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</si>
  <si>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</si>
  <si>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</si>
  <si>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</si>
  <si>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</si>
  <si>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</si>
  <si>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</si>
  <si>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</si>
  <si>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</si>
  <si>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</si>
  <si>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</si>
  <si>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</si>
  <si>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</si>
  <si>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</si>
  <si>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</si>
  <si>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</si>
  <si>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</si>
  <si>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</si>
  <si>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</si>
  <si>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</si>
  <si>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</si>
  <si>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</si>
  <si>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</si>
  <si>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</si>
  <si>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</si>
  <si>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</si>
  <si>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</si>
  <si>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</si>
  <si>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</si>
  <si>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</si>
  <si>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</si>
  <si>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</si>
  <si>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</si>
  <si>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</si>
  <si>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</si>
  <si>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</si>
  <si>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</si>
  <si>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</si>
  <si>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</si>
  <si>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</si>
  <si>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</si>
  <si>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</si>
  <si>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</si>
  <si>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</si>
  <si>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</si>
  <si>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</si>
  <si>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</si>
  <si>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</si>
  <si>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</si>
  <si>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</si>
  <si>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</si>
  <si>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</si>
  <si>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</si>
  <si>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</si>
  <si>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</si>
  <si>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</si>
  <si>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</si>
  <si>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</si>
  <si>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</si>
  <si>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</si>
  <si>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</si>
  <si>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</si>
  <si>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</si>
  <si>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</si>
  <si>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</si>
  <si>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</si>
  <si>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</si>
  <si>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</si>
  <si>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</si>
  <si>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</si>
  <si>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</si>
  <si>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</si>
  <si>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</si>
  <si>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</si>
  <si>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</si>
  <si>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</si>
  <si>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</si>
  <si>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</si>
  <si>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</si>
  <si>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</si>
  <si>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</si>
  <si>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</si>
  <si>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</si>
  <si>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</si>
  <si>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</si>
  <si>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</si>
  <si>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</si>
  <si>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</si>
  <si>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</si>
  <si>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</si>
  <si>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</si>
  <si>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</si>
  <si>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</si>
  <si>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</si>
  <si>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</si>
  <si>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</si>
  <si>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</si>
  <si>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</si>
  <si>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</si>
  <si>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</si>
  <si>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</si>
  <si>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</si>
  <si>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</si>
  <si>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</si>
  <si>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</si>
  <si>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</si>
  <si>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</si>
  <si>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</si>
  <si>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</si>
  <si>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</si>
  <si>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</si>
  <si>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</si>
  <si>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</si>
  <si>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</si>
  <si>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</si>
  <si>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</si>
  <si>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</si>
  <si>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</si>
  <si>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</si>
  <si>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</si>
  <si>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</si>
  <si>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</si>
  <si>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</si>
  <si>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</si>
  <si>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</si>
  <si>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</si>
  <si>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</si>
  <si>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</si>
  <si>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</si>
  <si>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</si>
  <si>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</si>
  <si>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</si>
  <si>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</si>
  <si>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</si>
  <si>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</si>
  <si>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</si>
  <si>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</si>
  <si>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</si>
  <si>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</si>
  <si>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</si>
  <si>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</si>
  <si>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</si>
  <si>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</si>
  <si>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</si>
  <si>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</si>
  <si>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</si>
  <si>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</si>
  <si>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</si>
  <si>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</si>
  <si>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</si>
  <si>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</si>
  <si>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</si>
  <si>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</si>
  <si>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</si>
  <si>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</si>
  <si>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</si>
  <si>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</si>
  <si>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</si>
  <si>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</si>
  <si>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</si>
  <si>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</si>
  <si>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</si>
  <si>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</si>
  <si>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</si>
  <si>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</si>
  <si>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</si>
  <si>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</si>
  <si>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</si>
  <si>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</si>
  <si>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</si>
  <si>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</si>
  <si>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</si>
  <si>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</si>
  <si>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</si>
  <si>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</si>
  <si>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</si>
  <si>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</si>
  <si>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</si>
  <si>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</si>
  <si>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</si>
  <si>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</si>
  <si>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</si>
  <si>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</si>
  <si>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</si>
  <si>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</si>
  <si>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</si>
  <si>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</si>
  <si>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</si>
  <si>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</si>
  <si>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</si>
  <si>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</si>
  <si>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</si>
  <si>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</si>
  <si>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</si>
  <si>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</si>
  <si>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</si>
  <si>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</si>
  <si>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</si>
  <si>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</si>
  <si>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</si>
  <si>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</si>
  <si>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</si>
  <si>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</si>
  <si>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</si>
  <si>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</si>
  <si>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</si>
  <si>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</si>
  <si>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</si>
  <si>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</si>
  <si>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</si>
  <si>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</si>
  <si>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</si>
  <si>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</si>
  <si>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</si>
  <si>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</si>
  <si>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</si>
  <si>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</si>
  <si>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</si>
  <si>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</si>
  <si>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</si>
  <si>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</si>
  <si>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</si>
  <si>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</si>
  <si>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</si>
  <si>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</si>
  <si>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</si>
  <si>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</si>
  <si>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</si>
  <si>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</si>
  <si>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</si>
  <si>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</si>
  <si>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</si>
  <si>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</si>
  <si>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</si>
  <si>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</si>
  <si>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</si>
  <si>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</si>
  <si>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</si>
  <si>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</si>
  <si>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</si>
  <si>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</si>
  <si>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</si>
  <si>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</si>
  <si>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</si>
  <si>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</si>
  <si>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</si>
  <si>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</si>
  <si>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</si>
  <si>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</si>
  <si>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</si>
  <si>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</si>
  <si>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</si>
  <si>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</si>
  <si>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</si>
  <si>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</si>
  <si>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</si>
  <si>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</si>
  <si>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</si>
  <si>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</si>
  <si>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</si>
  <si>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</si>
  <si>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</si>
  <si>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</si>
  <si>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</si>
  <si>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</si>
  <si>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</si>
  <si>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</si>
  <si>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</si>
  <si>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</si>
  <si>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</si>
  <si>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</si>
  <si>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</si>
  <si>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</si>
  <si>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</si>
  <si>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</si>
  <si>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</si>
  <si>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</si>
  <si>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</si>
  <si>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</si>
  <si>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</si>
  <si>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</si>
  <si>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</si>
  <si>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</si>
  <si>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</si>
  <si>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</si>
  <si>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</si>
  <si>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</si>
  <si>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</si>
  <si>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</si>
  <si>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</si>
  <si>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</si>
  <si>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</si>
  <si>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</si>
  <si>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</si>
  <si>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</si>
  <si>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</si>
  <si>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</si>
  <si>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</si>
  <si>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</si>
  <si>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</si>
  <si>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</si>
  <si>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</si>
  <si>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</si>
  <si>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</si>
  <si>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</si>
  <si>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</si>
  <si>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</si>
  <si>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</si>
  <si>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</si>
  <si>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</si>
  <si>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</si>
  <si>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</si>
  <si>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</si>
  <si>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</si>
  <si>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</si>
  <si>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</si>
  <si>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</si>
  <si>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</si>
  <si>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</si>
  <si>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</si>
  <si>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</si>
  <si>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</si>
  <si>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</si>
  <si>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</si>
  <si>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</si>
  <si>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</si>
  <si>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</si>
  <si>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</si>
  <si>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</si>
  <si>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</si>
  <si>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</si>
  <si>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</si>
  <si>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</si>
  <si>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</si>
  <si>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</si>
  <si>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</si>
  <si>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</si>
  <si>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</si>
  <si>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</si>
  <si>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</si>
  <si>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</si>
  <si>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</si>
  <si>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</si>
  <si>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</si>
  <si>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</si>
  <si>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</si>
  <si>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</si>
  <si>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</si>
  <si>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</si>
  <si>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</si>
  <si>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</si>
  <si>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</si>
  <si>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</si>
  <si>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</si>
  <si>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</si>
  <si>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</si>
  <si>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</si>
  <si>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</si>
  <si>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</si>
  <si>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</si>
  <si>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</si>
  <si>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</si>
  <si>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</si>
  <si>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</si>
  <si>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</si>
  <si>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</si>
  <si>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</si>
  <si>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</si>
  <si>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</si>
  <si>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</si>
  <si>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</si>
  <si>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</si>
  <si>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</si>
  <si>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</si>
  <si>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</si>
  <si>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</si>
  <si>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</si>
  <si>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</si>
  <si>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</si>
  <si>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</si>
  <si>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</si>
  <si>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</si>
  <si>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</si>
  <si>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</si>
  <si>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</si>
  <si>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</si>
  <si>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</si>
  <si>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</si>
  <si>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</si>
  <si>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</si>
  <si>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</si>
  <si>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</si>
  <si>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</si>
  <si>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</si>
  <si>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</si>
  <si>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</si>
  <si>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</si>
  <si>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</si>
  <si>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</si>
  <si>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</si>
  <si>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</si>
  <si>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</si>
  <si>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</si>
  <si>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</si>
  <si>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</si>
  <si>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</si>
  <si>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</si>
  <si>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</si>
  <si>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</si>
  <si>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</si>
  <si>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</si>
  <si>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</si>
  <si>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</si>
  <si>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</si>
  <si>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</si>
  <si>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</si>
  <si>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</si>
  <si>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</si>
  <si>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</si>
  <si>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</si>
  <si>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</si>
  <si>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</si>
  <si>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</si>
  <si>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</si>
  <si>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</si>
  <si>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</si>
  <si>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</si>
  <si>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</si>
  <si>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</si>
  <si>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</si>
  <si>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</si>
  <si>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</si>
  <si>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</si>
  <si>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</si>
  <si>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</si>
  <si>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</si>
  <si>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</si>
  <si>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</si>
  <si>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</si>
  <si>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</si>
  <si>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</si>
  <si>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</si>
  <si>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</si>
  <si>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</si>
  <si>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</si>
  <si>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</si>
  <si>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</si>
  <si>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</si>
  <si>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</si>
  <si>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</si>
  <si>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</si>
  <si>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</si>
  <si>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</si>
  <si>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</si>
  <si>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</si>
  <si>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</si>
  <si>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</si>
  <si>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</si>
  <si>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</si>
  <si>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</si>
  <si>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</si>
  <si>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</si>
  <si>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</si>
  <si>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</si>
  <si>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</si>
  <si>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</si>
  <si>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</si>
  <si>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</si>
  <si>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</si>
  <si>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</si>
  <si>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</si>
  <si>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</si>
  <si>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</si>
  <si>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</si>
  <si>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</si>
  <si>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</si>
  <si>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</si>
  <si>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</si>
  <si>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</si>
  <si>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</si>
  <si>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</si>
  <si>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</si>
  <si>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</si>
  <si>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</si>
  <si>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</si>
  <si>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</si>
  <si>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</si>
  <si>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</si>
  <si>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</si>
  <si>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</si>
  <si>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</si>
  <si>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</si>
  <si>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</si>
  <si>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</si>
  <si>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</si>
  <si>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</si>
  <si>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</si>
  <si>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</si>
  <si>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</si>
  <si>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</si>
  <si>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</si>
  <si>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</si>
  <si>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</si>
  <si>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</si>
  <si>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</si>
  <si>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</si>
  <si>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</si>
  <si>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</si>
  <si>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</si>
  <si>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</si>
  <si>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</si>
  <si>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</si>
  <si>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</si>
  <si>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</si>
  <si>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</si>
  <si>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</si>
  <si>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</si>
  <si>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</si>
  <si>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</si>
  <si>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</si>
  <si>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</si>
  <si>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</si>
  <si>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</si>
  <si>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</si>
  <si>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</si>
  <si>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</si>
  <si>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</si>
  <si>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</si>
  <si>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</si>
  <si>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</si>
  <si>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</si>
  <si>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</si>
  <si>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</si>
  <si>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</si>
  <si>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</si>
  <si>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</si>
  <si>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</si>
  <si>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</si>
  <si>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</si>
  <si>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</si>
  <si>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</si>
  <si>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</si>
  <si>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</si>
  <si>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</si>
  <si>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</si>
  <si>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</si>
  <si>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</si>
  <si>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</si>
  <si>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</si>
  <si>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</si>
  <si>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</si>
  <si>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</si>
  <si>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</si>
  <si>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</si>
  <si>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</si>
  <si>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</si>
  <si>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</si>
  <si>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</si>
  <si>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</si>
  <si>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</si>
  <si>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</si>
  <si>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</si>
  <si>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</si>
  <si>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</si>
  <si>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</si>
  <si>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</si>
  <si>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</si>
  <si>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</si>
  <si>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</si>
  <si>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</si>
  <si>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</si>
  <si>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</si>
  <si>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</si>
  <si>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</si>
  <si>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</si>
  <si>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</si>
  <si>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</si>
  <si>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</si>
  <si>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</si>
  <si>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</si>
  <si>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</si>
  <si>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</si>
  <si>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</si>
  <si>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</si>
  <si>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</si>
  <si>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</si>
  <si>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</si>
  <si>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</si>
  <si>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</si>
  <si>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</si>
  <si>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</si>
  <si>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</si>
  <si>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</si>
  <si>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</si>
  <si>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</si>
  <si>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</si>
  <si>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</si>
  <si>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</si>
  <si>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</si>
  <si>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</si>
  <si>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</si>
  <si>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</si>
  <si>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</si>
  <si>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</si>
  <si>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</si>
  <si>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</si>
  <si>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</si>
  <si>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</si>
  <si>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</si>
  <si>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</si>
  <si>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</si>
  <si>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</si>
  <si>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</si>
  <si>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</si>
  <si>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</si>
  <si>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</si>
  <si>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</si>
  <si>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</si>
  <si>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</si>
  <si>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</si>
  <si>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</si>
  <si>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</si>
  <si>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</si>
  <si>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</si>
  <si>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</si>
  <si>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</si>
  <si>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</si>
  <si>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</si>
  <si>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</si>
  <si>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</si>
  <si>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</si>
  <si>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</si>
  <si>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</si>
  <si>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</si>
  <si>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</si>
  <si>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</si>
  <si>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</si>
  <si>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</si>
  <si>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</si>
  <si>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</si>
  <si>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</si>
  <si>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</si>
  <si>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</si>
  <si>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</si>
  <si>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</si>
  <si>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</si>
  <si>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</si>
  <si>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</si>
  <si>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</si>
  <si>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</si>
  <si>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</si>
  <si>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</si>
  <si>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</si>
  <si>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</si>
  <si>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</si>
  <si>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</si>
  <si>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</si>
  <si>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</si>
  <si>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</si>
  <si>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</si>
  <si>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</si>
  <si>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</si>
  <si>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</si>
  <si>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</si>
  <si>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</si>
  <si>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</si>
  <si>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</si>
  <si>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</si>
  <si>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</si>
  <si>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</si>
  <si>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</si>
  <si>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</si>
  <si>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</si>
  <si>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</si>
  <si>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</si>
  <si>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</si>
  <si>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</si>
  <si>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</si>
  <si>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</si>
  <si>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</si>
  <si>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</si>
  <si>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</si>
  <si>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</si>
  <si>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</si>
  <si>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</si>
  <si>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</si>
  <si>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</si>
  <si>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</si>
  <si>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</si>
  <si>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</si>
  <si>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</si>
  <si>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</si>
  <si>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</si>
  <si>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</si>
  <si>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</si>
  <si>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</si>
  <si>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</si>
  <si>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</si>
  <si>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</si>
  <si>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</si>
  <si>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</si>
  <si>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</si>
  <si>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</si>
  <si>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</si>
  <si>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</si>
  <si>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</si>
  <si>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</si>
  <si>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</si>
  <si>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</si>
  <si>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</si>
  <si>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</si>
  <si>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</si>
  <si>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</si>
  <si>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</si>
  <si>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</si>
  <si>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</si>
  <si>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</si>
  <si>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</si>
  <si>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</si>
  <si>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</si>
  <si>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</si>
  <si>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</si>
  <si>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</si>
  <si>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</si>
  <si>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</si>
  <si>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</si>
  <si>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</si>
  <si>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</si>
  <si>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</si>
  <si>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</si>
  <si>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</si>
  <si>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</si>
  <si>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</si>
  <si>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</si>
  <si>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</si>
  <si>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</si>
  <si>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</si>
  <si>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</si>
  <si>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</si>
  <si>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</si>
  <si>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</si>
  <si>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</si>
  <si>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</si>
  <si>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</si>
  <si>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</si>
  <si>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</si>
  <si>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</si>
  <si>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</si>
  <si>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</si>
  <si>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</si>
  <si>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</si>
  <si>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</si>
  <si>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</si>
  <si>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</si>
  <si>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</si>
  <si>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</si>
  <si>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</si>
  <si>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</si>
  <si>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</si>
  <si>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</si>
  <si>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</si>
  <si>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</si>
  <si>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</si>
  <si>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</si>
  <si>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</si>
  <si>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</si>
  <si>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</si>
  <si>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</si>
  <si>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</si>
  <si>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</si>
  <si>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</si>
  <si>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</si>
  <si>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</si>
  <si>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</si>
  <si>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</si>
  <si>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</si>
  <si>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</si>
  <si>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</si>
  <si>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</si>
  <si>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</si>
  <si>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</si>
  <si>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</si>
  <si>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</si>
  <si>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</si>
  <si>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</si>
  <si>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</si>
  <si>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</si>
  <si>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</si>
  <si>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</si>
  <si>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</si>
  <si>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</si>
  <si>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</si>
  <si>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</si>
  <si>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</si>
  <si>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</si>
  <si>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</si>
  <si>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</si>
  <si>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</si>
  <si>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</si>
  <si>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</si>
  <si>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</si>
  <si>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</si>
  <si>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</si>
  <si>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</si>
  <si>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</si>
  <si>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</si>
  <si>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</si>
  <si>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</si>
  <si>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</si>
  <si>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</si>
  <si>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</si>
  <si>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</si>
  <si>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</si>
  <si>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</si>
  <si>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</si>
  <si>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</si>
  <si>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</si>
  <si>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</si>
  <si>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</si>
  <si>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</si>
  <si>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</si>
  <si>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</si>
  <si>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</si>
  <si>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</si>
  <si>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</si>
  <si>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</si>
  <si>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</si>
  <si>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</si>
  <si>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</si>
  <si>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</si>
  <si>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</si>
  <si>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</si>
  <si>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</si>
  <si>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</si>
  <si>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</si>
  <si>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</si>
  <si>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</si>
  <si>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</si>
  <si>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</si>
  <si>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</si>
  <si>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</si>
  <si>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</si>
  <si>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</si>
  <si>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</si>
  <si>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</si>
  <si>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</si>
  <si>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</si>
  <si>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</si>
  <si>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</si>
  <si>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</si>
  <si>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</si>
  <si>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</si>
  <si>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</si>
  <si>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</si>
  <si>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</si>
  <si>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</si>
  <si>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</si>
  <si>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</si>
  <si>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</si>
  <si>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</si>
  <si>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</si>
  <si>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</si>
  <si>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</si>
  <si>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</si>
  <si>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</si>
  <si>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</si>
  <si>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</si>
  <si>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</si>
  <si>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</si>
  <si>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</si>
  <si>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</si>
  <si>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</si>
  <si>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</si>
  <si>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</si>
  <si>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</si>
  <si>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</si>
  <si>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</si>
  <si>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</si>
  <si>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</si>
  <si>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</si>
  <si>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</si>
  <si>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</si>
  <si>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</si>
  <si>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</si>
  <si>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</si>
  <si>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</si>
  <si>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</si>
  <si>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</si>
  <si>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</si>
  <si>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</si>
  <si>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</si>
  <si>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</si>
  <si>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</si>
  <si>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</si>
  <si>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</si>
  <si>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</si>
  <si>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</si>
  <si>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</si>
  <si>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</si>
  <si>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</si>
  <si>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</si>
  <si>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</si>
  <si>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</si>
  <si>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</si>
  <si>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</si>
  <si>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</si>
  <si>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</si>
  <si>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</si>
  <si>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</si>
  <si>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</si>
  <si>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</si>
  <si>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</si>
  <si>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</si>
  <si>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</si>
  <si>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</si>
  <si>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</si>
  <si>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</si>
  <si>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</si>
  <si>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</si>
  <si>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</si>
  <si>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</si>
  <si>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</si>
  <si>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</si>
  <si>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</si>
  <si>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</si>
  <si>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</si>
  <si>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</si>
  <si>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</si>
  <si>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</si>
  <si>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</si>
  <si>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</si>
  <si>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</si>
  <si>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</si>
  <si>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</si>
  <si>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</si>
  <si>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</si>
  <si>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</si>
  <si>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</si>
  <si>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</si>
  <si>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</si>
  <si>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</si>
  <si>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</si>
  <si>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</si>
  <si>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</si>
  <si>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</si>
  <si>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</si>
  <si>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</si>
  <si>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</si>
  <si>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</si>
  <si>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</si>
  <si>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</si>
  <si>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</si>
  <si>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</si>
  <si>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</si>
  <si>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</si>
  <si>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</si>
  <si>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</si>
  <si>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</si>
  <si>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</si>
  <si>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</si>
  <si>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</si>
  <si>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</si>
  <si>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</si>
  <si>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</si>
  <si>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</si>
  <si>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</si>
  <si>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</si>
  <si>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</si>
  <si>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</si>
  <si>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</si>
  <si>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</si>
  <si>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</si>
  <si>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</si>
  <si>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</si>
  <si>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</si>
  <si>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</si>
  <si>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</si>
  <si>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</si>
  <si>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</si>
  <si>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</si>
  <si>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</si>
  <si>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</si>
  <si>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</si>
  <si>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</si>
  <si>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</si>
  <si>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</si>
  <si>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</si>
  <si>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</si>
  <si>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</si>
  <si>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</si>
  <si>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</si>
  <si>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</si>
  <si>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</si>
  <si>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</si>
  <si>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</si>
  <si>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</si>
  <si>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</si>
  <si>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</si>
  <si>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</si>
  <si>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</si>
  <si>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</si>
  <si>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</si>
  <si>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</si>
  <si>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</si>
  <si>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</si>
  <si>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</si>
  <si>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</si>
  <si>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</si>
  <si>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</si>
  <si>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</si>
  <si>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</si>
  <si>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</si>
  <si>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</si>
  <si>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</si>
  <si>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</si>
  <si>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</si>
  <si>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</si>
  <si>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</si>
  <si>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</si>
  <si>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</si>
  <si>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</si>
  <si>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</si>
  <si>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</si>
  <si>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</si>
  <si>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</si>
  <si>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</si>
  <si>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</si>
  <si>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</si>
  <si>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</si>
  <si>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</si>
  <si>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</si>
  <si>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</si>
  <si>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</si>
  <si>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</si>
  <si>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</si>
  <si>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</si>
  <si>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</si>
  <si>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</si>
  <si>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</si>
  <si>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</si>
  <si>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</si>
  <si>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</si>
  <si>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</si>
  <si>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</si>
  <si>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</si>
  <si>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</si>
  <si>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</si>
  <si>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</si>
  <si>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</si>
  <si>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</si>
  <si>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</si>
  <si>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</si>
  <si>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</si>
  <si>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</si>
  <si>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</si>
  <si>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</si>
  <si>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</si>
  <si>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</si>
  <si>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</si>
  <si>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</si>
  <si>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</si>
  <si>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</si>
  <si>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</si>
  <si>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</si>
  <si>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</si>
  <si>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</si>
  <si>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</si>
  <si>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</si>
  <si>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</si>
  <si>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</si>
  <si>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</si>
  <si>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</si>
  <si>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</si>
  <si>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</si>
  <si>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</si>
  <si>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</si>
  <si>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</si>
  <si>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</si>
  <si>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</si>
  <si>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</si>
  <si>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</si>
  <si>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</si>
  <si>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</si>
  <si>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</si>
  <si>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</si>
  <si>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</si>
  <si>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</si>
  <si>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</si>
  <si>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</si>
  <si>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</si>
  <si>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</si>
  <si>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</si>
  <si>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</si>
  <si>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</si>
  <si>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</si>
  <si>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</si>
  <si>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</si>
  <si>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</si>
  <si>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</si>
  <si>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</si>
  <si>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</si>
  <si>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</si>
  <si>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</si>
  <si>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</si>
  <si>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</si>
  <si>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</si>
  <si>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</si>
  <si>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</si>
  <si>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</si>
  <si>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</si>
  <si>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</si>
  <si>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</si>
  <si>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</si>
  <si>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</si>
  <si>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</si>
  <si>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</si>
  <si>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</si>
  <si>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</si>
  <si>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</si>
  <si>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</si>
  <si>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</si>
  <si>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</si>
  <si>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</si>
  <si>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</si>
  <si>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</si>
  <si>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</si>
  <si>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</si>
  <si>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</si>
  <si>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</si>
  <si>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</si>
  <si>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</si>
  <si>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</si>
  <si>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</si>
  <si>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</si>
  <si>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</si>
  <si>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</si>
  <si>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</si>
  <si>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</si>
  <si>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</si>
  <si>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</si>
  <si>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</si>
  <si>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</si>
  <si>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</si>
  <si>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</si>
  <si>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</si>
  <si>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</si>
  <si>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</si>
  <si>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</si>
  <si>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</si>
  <si>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</si>
  <si>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</si>
  <si>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</si>
  <si>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</si>
  <si>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</si>
  <si>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</si>
  <si>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</si>
  <si>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</si>
  <si>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</si>
  <si>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</si>
  <si>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</si>
  <si>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</si>
  <si>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</si>
  <si>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</si>
  <si>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</si>
  <si>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</si>
  <si>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</si>
  <si>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</si>
  <si>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</si>
  <si>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</si>
  <si>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</si>
  <si>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</si>
  <si>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</si>
  <si>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</si>
  <si>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</si>
  <si>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</si>
  <si>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</si>
  <si>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</si>
  <si>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</si>
  <si>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</si>
  <si>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</si>
  <si>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</si>
  <si>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</si>
  <si>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</si>
  <si>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</si>
  <si>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</si>
  <si>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</si>
  <si>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</si>
  <si>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</si>
  <si>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</si>
  <si>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</si>
  <si>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</si>
  <si>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</si>
  <si>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</si>
  <si>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</si>
  <si>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</si>
  <si>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</si>
  <si>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</si>
  <si>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</si>
  <si>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</si>
  <si>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</si>
  <si>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</si>
  <si>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</si>
  <si>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</si>
  <si>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</si>
  <si>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</si>
  <si>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</si>
  <si>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</si>
  <si>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</si>
  <si>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</si>
  <si>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</si>
  <si>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</si>
  <si>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</si>
  <si>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</si>
  <si>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</si>
  <si>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</si>
  <si>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</si>
  <si>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</si>
  <si>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</si>
  <si>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</si>
  <si>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</si>
  <si>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</si>
  <si>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</si>
  <si>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</si>
  <si>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</si>
  <si>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</si>
  <si>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</si>
  <si>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</si>
  <si>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</si>
  <si>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</si>
  <si>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</si>
  <si>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</si>
  <si>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</si>
  <si>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</si>
  <si>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</si>
  <si>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</si>
  <si>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</si>
  <si>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</si>
  <si>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</si>
  <si>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</si>
  <si>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</si>
  <si>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</si>
  <si>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</si>
  <si>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</si>
  <si>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</si>
  <si>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</si>
  <si>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</si>
  <si>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</si>
  <si>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</si>
  <si>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</si>
  <si>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</si>
  <si>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</si>
  <si>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</si>
  <si>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</si>
  <si>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</si>
  <si>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</si>
  <si>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</si>
  <si>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</si>
  <si>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</si>
  <si>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</si>
  <si>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</si>
  <si>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</si>
  <si>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</si>
  <si>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</si>
  <si>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</si>
  <si>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</si>
  <si>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</si>
  <si>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</si>
  <si>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</si>
  <si>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</si>
  <si>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</si>
  <si>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</si>
  <si>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</si>
  <si>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</si>
  <si>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</si>
  <si>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</si>
  <si>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</si>
  <si>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</si>
  <si>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</si>
  <si>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</si>
  <si>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</si>
  <si>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</si>
  <si>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</si>
  <si>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</si>
  <si>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</si>
  <si>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</si>
  <si>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</si>
  <si>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</si>
  <si>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</si>
  <si>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</si>
  <si>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</si>
  <si>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</si>
  <si>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</si>
  <si>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</si>
  <si>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</si>
  <si>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</si>
  <si>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</si>
  <si>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</si>
  <si>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</si>
  <si>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</si>
  <si>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</si>
  <si>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</si>
  <si>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</si>
  <si>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</si>
  <si>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</si>
  <si>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</si>
  <si>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</si>
  <si>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</si>
  <si>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</si>
  <si>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</si>
  <si>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</si>
  <si>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</si>
  <si>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</si>
  <si>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</si>
  <si>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</si>
  <si>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</si>
  <si>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</si>
  <si>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</si>
  <si>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</si>
  <si>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</si>
  <si>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</si>
  <si>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</si>
  <si>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</si>
  <si>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</si>
  <si>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</si>
  <si>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</si>
  <si>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</si>
  <si>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</si>
  <si>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</si>
  <si>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</si>
  <si>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</si>
  <si>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</si>
  <si>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</si>
  <si>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</si>
  <si>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</si>
  <si>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</si>
  <si>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</si>
  <si>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</si>
  <si>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</si>
  <si>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</si>
  <si>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</si>
  <si>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</si>
  <si>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</si>
  <si>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</si>
  <si>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</si>
  <si>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</si>
  <si>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</si>
  <si>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</si>
  <si>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</si>
  <si>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</si>
  <si>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</si>
  <si>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</si>
  <si>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</si>
  <si>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</si>
  <si>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</si>
  <si>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</si>
  <si>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</si>
  <si>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</si>
  <si>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</si>
  <si>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</si>
  <si>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</si>
  <si>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</si>
  <si>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</si>
  <si>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</si>
  <si>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</si>
  <si>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</si>
  <si>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</si>
  <si>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</si>
  <si>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</si>
  <si>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</si>
  <si>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</si>
  <si>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</si>
  <si>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</si>
  <si>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</si>
  <si>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</si>
  <si>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</si>
  <si>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</si>
  <si>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</si>
  <si>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</si>
  <si>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</si>
  <si>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</si>
  <si>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</si>
  <si>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</si>
  <si>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</si>
  <si>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</si>
  <si>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</si>
  <si>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</si>
  <si>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</si>
  <si>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</si>
  <si>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</si>
  <si>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</si>
  <si>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</si>
  <si>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</si>
  <si>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</si>
  <si>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</si>
  <si>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</si>
  <si>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</si>
  <si>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</si>
  <si>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</si>
  <si>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</si>
  <si>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</si>
  <si>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</si>
  <si>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</si>
  <si>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</si>
  <si>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</si>
  <si>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</si>
  <si>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</si>
  <si>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</si>
  <si>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</si>
  <si>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</si>
  <si>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</si>
  <si>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</si>
  <si>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</si>
  <si>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</si>
  <si>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</si>
  <si>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</si>
  <si>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</si>
  <si>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</si>
  <si>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</si>
  <si>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</si>
  <si>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</si>
  <si>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</si>
  <si>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</si>
  <si>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</si>
  <si>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</si>
  <si>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</si>
  <si>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</si>
  <si>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</si>
  <si>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</si>
  <si>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</si>
  <si>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</si>
  <si>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</si>
  <si>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</si>
  <si>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</si>
  <si>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</si>
  <si>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</si>
  <si>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</si>
  <si>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</si>
  <si>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</si>
  <si>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</si>
  <si>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</si>
  <si>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</si>
  <si>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</si>
  <si>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</si>
  <si>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</si>
  <si>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</si>
  <si>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</si>
  <si>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</si>
  <si>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</si>
  <si>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</si>
  <si>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</si>
  <si>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</si>
  <si>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</si>
  <si>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</si>
  <si>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</si>
  <si>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</si>
  <si>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</si>
  <si>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</si>
  <si>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</si>
  <si>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</si>
  <si>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</si>
  <si>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</si>
  <si>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</si>
  <si>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</si>
  <si>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</si>
  <si>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</si>
  <si>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</si>
  <si>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</si>
  <si>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</si>
  <si>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</si>
  <si>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</si>
  <si>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</si>
  <si>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</si>
  <si>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</si>
  <si>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</si>
  <si>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</si>
  <si>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</si>
  <si>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</si>
  <si>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</si>
  <si>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</si>
  <si>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</si>
  <si>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</si>
  <si>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</si>
  <si>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</si>
  <si>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</si>
  <si>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</si>
  <si>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</si>
  <si>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</si>
  <si>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</si>
  <si>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</si>
  <si>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</si>
  <si>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</si>
  <si>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</si>
  <si>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</si>
  <si>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</si>
  <si>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</si>
  <si>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</si>
  <si>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</si>
  <si>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</si>
  <si>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</si>
  <si>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</si>
  <si>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</si>
  <si>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</si>
  <si>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</si>
  <si>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</si>
  <si>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</si>
  <si>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</si>
  <si>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</si>
  <si>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</si>
  <si>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</si>
  <si>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</si>
  <si>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</si>
  <si>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</si>
  <si>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</si>
  <si>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</si>
  <si>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</si>
  <si>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</si>
  <si>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</si>
  <si>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</si>
  <si>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</si>
  <si>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</si>
  <si>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</si>
  <si>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</si>
  <si>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</si>
  <si>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</si>
  <si>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</si>
  <si>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</si>
  <si>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</si>
  <si>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</si>
  <si>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</si>
  <si>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</si>
  <si>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</si>
  <si>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</si>
  <si>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</si>
  <si>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</si>
  <si>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</si>
  <si>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</si>
  <si>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</si>
  <si>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</si>
  <si>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</si>
  <si>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</si>
  <si>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</si>
  <si>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</si>
  <si>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</si>
  <si>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</si>
  <si>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</si>
  <si>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</si>
  <si>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</si>
  <si>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</si>
  <si>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</si>
  <si>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</si>
  <si>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</si>
  <si>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</si>
  <si>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</si>
  <si>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</si>
  <si>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</si>
  <si>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</si>
  <si>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</si>
  <si>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</si>
  <si>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</si>
  <si>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</si>
  <si>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</si>
  <si>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</si>
  <si>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</si>
  <si>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</si>
  <si>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</si>
  <si>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</si>
  <si>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</si>
  <si>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</si>
  <si>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</si>
  <si>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</si>
  <si>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</si>
  <si>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</si>
  <si>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</si>
  <si>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</si>
  <si>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</si>
  <si>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</si>
  <si>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</si>
  <si>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</si>
  <si>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</si>
  <si>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</si>
  <si>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</si>
  <si>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</si>
  <si>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</si>
  <si>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</si>
  <si>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</si>
  <si>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</si>
  <si>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</si>
  <si>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</si>
  <si>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</si>
  <si>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</si>
  <si>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</si>
  <si>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</si>
  <si>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</si>
  <si>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</si>
  <si>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</si>
  <si>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</si>
  <si>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</si>
  <si>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</si>
  <si>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</si>
  <si>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</si>
  <si>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</si>
  <si>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</si>
  <si>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</si>
  <si>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</si>
  <si>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</si>
  <si>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</si>
  <si>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</si>
  <si>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</si>
  <si>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</si>
  <si>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</si>
  <si>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</si>
  <si>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</si>
  <si>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</si>
  <si>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</si>
  <si>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</si>
  <si>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</si>
  <si>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</si>
  <si>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</si>
  <si>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</si>
  <si>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</si>
  <si>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</si>
  <si>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</si>
  <si>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</si>
  <si>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</si>
  <si>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</si>
  <si>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</si>
  <si>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</si>
  <si>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</si>
  <si>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</si>
  <si>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</si>
  <si>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</si>
  <si>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</si>
  <si>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</si>
  <si>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</si>
  <si>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</si>
  <si>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</si>
  <si>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</si>
  <si>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</si>
  <si>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</si>
  <si>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</si>
  <si>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</si>
  <si>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</si>
  <si>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</si>
  <si>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</si>
  <si>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</si>
  <si>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</si>
  <si>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</si>
  <si>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</si>
  <si>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</si>
  <si>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</si>
  <si>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</si>
  <si>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</si>
  <si>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</si>
  <si>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</si>
  <si>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</si>
  <si>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</si>
  <si>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</si>
  <si>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</si>
  <si>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</si>
  <si>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</si>
  <si>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</si>
  <si>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</si>
  <si>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</si>
  <si>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</si>
  <si>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</si>
  <si>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</si>
  <si>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</si>
  <si>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</si>
  <si>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</si>
  <si>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</si>
  <si>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</si>
  <si>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</si>
  <si>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</si>
  <si>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</si>
  <si>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</si>
  <si>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</si>
  <si>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</si>
  <si>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</si>
  <si>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</si>
  <si>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</si>
  <si>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</si>
  <si>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</si>
  <si>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</si>
  <si>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</si>
  <si>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</si>
  <si>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</si>
  <si>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</si>
  <si>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</si>
  <si>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</si>
  <si>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</si>
  <si>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</si>
  <si>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</si>
  <si>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</si>
  <si>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</si>
  <si>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</si>
  <si>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</si>
  <si>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</si>
  <si>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</si>
  <si>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</si>
  <si>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</si>
  <si>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</si>
  <si>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</si>
  <si>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</si>
  <si>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</si>
  <si>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</si>
  <si>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</si>
  <si>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</si>
  <si>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</si>
  <si>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</si>
  <si>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</si>
  <si>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</si>
  <si>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</si>
  <si>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</si>
  <si>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</si>
  <si>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</si>
  <si>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</si>
  <si>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</si>
  <si>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</si>
  <si>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</si>
  <si>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</si>
  <si>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</si>
  <si>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</si>
  <si>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</si>
  <si>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</si>
  <si>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</si>
  <si>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</si>
  <si>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</si>
  <si>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</si>
  <si>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</si>
  <si>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</si>
  <si>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</si>
  <si>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</si>
  <si>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</si>
  <si>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</si>
  <si>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</si>
  <si>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</si>
  <si>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</si>
  <si>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</si>
  <si>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</si>
  <si>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</si>
  <si>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</si>
  <si>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</si>
  <si>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</si>
  <si>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</si>
  <si>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</si>
  <si>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</si>
  <si>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</si>
  <si>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</si>
  <si>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</si>
  <si>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</si>
  <si>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</si>
  <si>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</si>
  <si>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</si>
  <si>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</si>
  <si>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</si>
  <si>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</si>
  <si>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</si>
  <si>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</si>
  <si>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</si>
  <si>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</si>
  <si>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</si>
  <si>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</si>
  <si>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</si>
  <si>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</si>
  <si>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</si>
  <si>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</si>
  <si>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</si>
  <si>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</si>
  <si>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</si>
  <si>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</si>
  <si>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</si>
  <si>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</si>
  <si>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</si>
  <si>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</si>
  <si>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</si>
  <si>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</si>
  <si>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</si>
  <si>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</si>
  <si>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</si>
  <si>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</si>
  <si>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</si>
  <si>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</si>
  <si>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</si>
  <si>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</si>
  <si>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</si>
  <si>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</si>
  <si>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</si>
  <si>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</si>
  <si>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</si>
  <si>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</si>
  <si>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</si>
  <si>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</si>
  <si>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</si>
  <si>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</si>
  <si>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</si>
  <si>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</si>
  <si>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</si>
  <si>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</si>
  <si>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</si>
  <si>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</si>
  <si>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</si>
  <si>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</si>
  <si>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</si>
  <si>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</si>
  <si>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</si>
  <si>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</si>
  <si>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</si>
  <si>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</si>
  <si>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</si>
  <si>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</si>
  <si>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</si>
  <si>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</si>
  <si>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</si>
  <si>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</si>
  <si>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</si>
  <si>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</si>
  <si>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</si>
  <si>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</si>
  <si>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</si>
  <si>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</si>
  <si>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</si>
  <si>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</si>
  <si>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</si>
  <si>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</si>
  <si>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</si>
  <si>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</si>
  <si>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</si>
  <si>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</si>
  <si>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</si>
  <si>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</si>
  <si>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</si>
  <si>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</si>
  <si>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</si>
  <si>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</si>
  <si>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</si>
  <si>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</si>
  <si>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</si>
  <si>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</si>
  <si>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</si>
  <si>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</si>
  <si>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</si>
  <si>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</si>
  <si>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</si>
  <si>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</si>
  <si>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</si>
  <si>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</si>
  <si>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</si>
  <si>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</si>
  <si>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</si>
  <si>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</si>
  <si>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</si>
  <si>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</si>
  <si>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</si>
  <si>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</si>
  <si>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</si>
  <si>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</si>
  <si>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</si>
  <si>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</si>
  <si>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</si>
  <si>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</si>
  <si>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</si>
  <si>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</si>
  <si>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</si>
  <si>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</si>
  <si>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</si>
  <si>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</si>
  <si>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</si>
  <si>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</si>
  <si>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</si>
  <si>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</si>
  <si>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</si>
  <si>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</si>
  <si>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</si>
  <si>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</si>
  <si>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</si>
  <si>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</si>
  <si>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</si>
  <si>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</si>
  <si>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</si>
  <si>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</si>
  <si>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</si>
  <si>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</si>
  <si>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</si>
  <si>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</si>
  <si>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</si>
  <si>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</si>
  <si>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</si>
  <si>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</si>
  <si>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</si>
  <si>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</si>
  <si>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</si>
  <si>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</si>
  <si>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</si>
  <si>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</si>
  <si>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</si>
  <si>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</si>
  <si>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</si>
  <si>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</si>
  <si>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</si>
  <si>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</si>
  <si>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</si>
  <si>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</si>
  <si>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</si>
  <si>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</si>
  <si>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</si>
  <si>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</si>
  <si>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</si>
  <si>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</si>
  <si>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</si>
  <si>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</si>
  <si>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</si>
  <si>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</si>
  <si>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</si>
  <si>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</si>
  <si>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</si>
  <si>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</si>
  <si>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</si>
  <si>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</si>
  <si>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</si>
  <si>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</si>
  <si>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</si>
  <si>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</si>
  <si>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</si>
  <si>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</si>
  <si>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</si>
  <si>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</si>
  <si>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</si>
  <si>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</si>
  <si>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</si>
  <si>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</si>
  <si>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</si>
  <si>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</si>
  <si>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</si>
  <si>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</si>
  <si>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</si>
  <si>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</si>
  <si>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</si>
  <si>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</si>
  <si>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</si>
  <si>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</si>
  <si>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</si>
  <si>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</si>
  <si>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</si>
  <si>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</si>
  <si>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</si>
  <si>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</si>
  <si>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</si>
  <si>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</si>
  <si>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</si>
  <si>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</si>
  <si>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</si>
  <si>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</si>
  <si>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</si>
  <si>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</si>
  <si>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</si>
  <si>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</si>
  <si>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</si>
  <si>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</si>
  <si>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</si>
  <si>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</si>
  <si>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</si>
  <si>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</si>
  <si>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</si>
  <si>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</si>
  <si>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</si>
  <si>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</si>
  <si>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</si>
  <si>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</si>
  <si>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</si>
  <si>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</si>
  <si>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</si>
  <si>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</si>
  <si>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</si>
  <si>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</si>
  <si>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</si>
  <si>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</si>
  <si>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</si>
  <si>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</si>
  <si>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</si>
  <si>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</si>
  <si>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</si>
  <si>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</si>
  <si>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</si>
  <si>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</si>
  <si>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</si>
  <si>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</si>
  <si>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</si>
  <si>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</si>
  <si>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</si>
  <si>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</si>
  <si>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</si>
  <si>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</si>
  <si>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</si>
  <si>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</si>
  <si>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</si>
  <si>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</si>
  <si>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</si>
  <si>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</si>
  <si>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</si>
  <si>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</si>
  <si>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</si>
  <si>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</si>
  <si>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</si>
  <si>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</si>
  <si>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</si>
  <si>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</si>
  <si>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</si>
  <si>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</si>
  <si>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</si>
  <si>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</si>
  <si>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</si>
  <si>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</si>
  <si>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</si>
  <si>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</si>
  <si>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</si>
  <si>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</si>
  <si>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</si>
  <si>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</si>
  <si>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</si>
  <si>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</si>
  <si>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</si>
  <si>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</si>
  <si>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</si>
  <si>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</si>
  <si>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</si>
  <si>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</si>
  <si>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</si>
  <si>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</si>
  <si>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</si>
  <si>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</si>
  <si>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</si>
  <si>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</si>
  <si>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</si>
  <si>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</si>
  <si>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</si>
  <si>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</si>
  <si>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</si>
  <si>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</si>
  <si>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</si>
  <si>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</si>
  <si>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</si>
  <si>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</si>
  <si>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</si>
  <si>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</si>
  <si>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</si>
  <si>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</si>
  <si>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</si>
  <si>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</si>
  <si>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</si>
  <si>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</si>
  <si>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</si>
  <si>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</si>
  <si>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</si>
  <si>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</si>
  <si>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</si>
  <si>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</si>
  <si>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</si>
  <si>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</si>
  <si>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</si>
  <si>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</si>
  <si>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</si>
  <si>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</si>
  <si>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</si>
  <si>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</si>
  <si>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</si>
  <si>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</si>
  <si>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</si>
  <si>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</si>
  <si>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</si>
  <si>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</si>
  <si>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</si>
  <si>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</si>
  <si>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</si>
  <si>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</si>
  <si>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</si>
  <si>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</si>
  <si>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</si>
  <si>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</si>
  <si>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</si>
  <si>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</si>
  <si>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</si>
  <si>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</si>
  <si>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</si>
  <si>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</si>
  <si>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</si>
  <si>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</si>
  <si>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</si>
  <si>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</si>
  <si>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</si>
  <si>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</si>
  <si>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</si>
  <si>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</si>
  <si>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</si>
  <si>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</si>
  <si>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</si>
  <si>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</si>
  <si>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</si>
  <si>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</si>
  <si>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</si>
  <si>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</si>
  <si>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</si>
  <si>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</si>
  <si>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</si>
  <si>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</si>
  <si>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</si>
  <si>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</si>
  <si>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</si>
  <si>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</si>
  <si>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</si>
  <si>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</si>
  <si>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</si>
  <si>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</si>
  <si>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</si>
  <si>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</si>
  <si>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</si>
  <si>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</si>
  <si>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</si>
  <si>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</si>
  <si>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</si>
  <si>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</si>
  <si>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</si>
  <si>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</si>
  <si>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</si>
  <si>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</si>
  <si>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</si>
  <si>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</si>
  <si>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</si>
  <si>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</si>
  <si>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</si>
  <si>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</si>
  <si>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</si>
  <si>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</si>
  <si>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</si>
  <si>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</si>
  <si>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</si>
  <si>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</si>
  <si>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</si>
  <si>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</si>
  <si>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</si>
  <si>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</si>
  <si>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</si>
  <si>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</si>
  <si>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</si>
  <si>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</si>
  <si>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</si>
  <si>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</si>
  <si>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</si>
  <si>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</si>
  <si>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</si>
  <si>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</si>
  <si>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</si>
  <si>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</si>
  <si>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</si>
  <si>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</si>
  <si>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</si>
  <si>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</si>
  <si>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</si>
  <si>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</si>
  <si>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</si>
  <si>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</si>
  <si>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</si>
  <si>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</si>
  <si>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</si>
  <si>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</si>
  <si>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</si>
  <si>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</si>
  <si>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</si>
  <si>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</si>
  <si>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</si>
  <si>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</si>
  <si>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</si>
  <si>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</si>
  <si>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</si>
  <si>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</si>
  <si>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</si>
  <si>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</si>
  <si>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</si>
  <si>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</si>
  <si>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</si>
  <si>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</si>
  <si>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</si>
  <si>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</si>
  <si>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</si>
  <si>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</si>
  <si>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</si>
  <si>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</si>
  <si>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</si>
  <si>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</si>
  <si>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</si>
  <si>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</si>
  <si>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</si>
  <si>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</si>
  <si>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</si>
  <si>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</si>
  <si>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</si>
  <si>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</si>
  <si>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</si>
  <si>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</si>
  <si>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</si>
  <si>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</si>
  <si>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</si>
  <si>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</si>
  <si>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</si>
  <si>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</si>
  <si>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</si>
  <si>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</si>
  <si>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</si>
  <si>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</si>
  <si>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</si>
  <si>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</si>
  <si>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</si>
  <si>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</si>
  <si>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</si>
  <si>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</si>
  <si>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</si>
  <si>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</si>
  <si>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</si>
  <si>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</si>
  <si>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</si>
  <si>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</si>
  <si>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</si>
  <si>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</si>
  <si>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</si>
  <si>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</si>
  <si>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</si>
  <si>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</si>
  <si>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</si>
  <si>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</si>
  <si>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</si>
  <si>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</si>
  <si>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</si>
  <si>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</si>
  <si>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</si>
  <si>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</si>
  <si>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</si>
  <si>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</si>
  <si>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</si>
  <si>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</si>
  <si>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</si>
  <si>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</si>
  <si>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</si>
  <si>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</si>
  <si>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</si>
  <si>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</si>
  <si>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</si>
  <si>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</si>
  <si>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</si>
  <si>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</si>
  <si>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</si>
  <si>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</si>
  <si>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</si>
  <si>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</si>
  <si>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</si>
  <si>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</si>
  <si>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</si>
  <si>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</si>
  <si>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</si>
  <si>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</si>
  <si>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</si>
  <si>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</si>
  <si>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</si>
  <si>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</si>
  <si>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</si>
  <si>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</si>
  <si>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</si>
  <si>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</si>
  <si>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</si>
  <si>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</si>
  <si>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</si>
  <si>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</si>
  <si>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</si>
  <si>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</si>
  <si>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</si>
  <si>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</si>
  <si>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</si>
  <si>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</si>
  <si>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</si>
  <si>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</si>
  <si>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</si>
  <si>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</si>
  <si>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</si>
  <si>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</si>
  <si>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</si>
  <si>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</si>
  <si>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</si>
  <si>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</si>
  <si>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</si>
  <si>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</si>
  <si>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</si>
  <si>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</si>
  <si>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</si>
  <si>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</si>
  <si>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</si>
  <si>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</si>
  <si>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</si>
  <si>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</si>
  <si>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</si>
  <si>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</si>
  <si>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</si>
  <si>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</si>
  <si>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</si>
  <si>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</si>
  <si>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</si>
  <si>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</si>
  <si>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</si>
  <si>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</si>
  <si>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</si>
  <si>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</si>
  <si>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</si>
  <si>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</si>
  <si>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</si>
  <si>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</si>
  <si>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</si>
  <si>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</si>
  <si>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</si>
  <si>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</si>
  <si>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</si>
  <si>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</si>
  <si>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</si>
  <si>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</si>
  <si>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</si>
  <si>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</si>
  <si>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</si>
  <si>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</si>
  <si>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</si>
  <si>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</si>
  <si>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</si>
  <si>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</si>
  <si>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</si>
  <si>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</si>
  <si>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</si>
  <si>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</si>
  <si>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</si>
  <si>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</si>
  <si>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</si>
  <si>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</si>
  <si>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</si>
  <si>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</si>
  <si>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</si>
  <si>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</si>
  <si>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</si>
  <si>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</si>
  <si>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</si>
  <si>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</si>
  <si>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</si>
  <si>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</si>
  <si>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</si>
  <si>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</si>
  <si>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</si>
  <si>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</si>
  <si>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</si>
  <si>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</si>
  <si>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</si>
  <si>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</si>
  <si>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</si>
  <si>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</si>
  <si>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</si>
  <si>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</si>
  <si>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</si>
  <si>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</si>
  <si>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</si>
  <si>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</si>
  <si>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</si>
  <si>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</si>
  <si>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</si>
  <si>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</si>
  <si>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</si>
  <si>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</si>
  <si>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</si>
  <si>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</si>
  <si>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</si>
  <si>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</si>
  <si>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</si>
  <si>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</si>
  <si>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</si>
  <si>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</si>
  <si>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</si>
  <si>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</si>
  <si>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</si>
  <si>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</si>
  <si>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</si>
  <si>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</si>
  <si>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</si>
  <si>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</si>
  <si>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 xml:space="preserve">10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</si>
  <si>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</si>
  <si>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</si>
  <si>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</si>
  <si>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</si>
  <si>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</si>
  <si>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</si>
  <si>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</si>
  <si>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</si>
  <si>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</si>
  <si>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</si>
  <si>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TT-20251128-00345</t>
  </si>
  <si>
    <t xml:space="preserve">ETA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</si>
</sst>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7" dataDxfId="46" headerRowBorderDxfId="44" tableBorderDxfId="45" totalsRowBorderDxfId="43">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326.50137546296173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v>1</v>
      </c>
      <c r="D3" s="56"/>
      <c r="E3" s="135"/>
      <c r="F3" s="134"/>
      <c r="G3" s="133">
        <f ca="1">IFERROR(NOW()-F3,"-")</f>
        <v>45989.449801388888</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45989.449801388888</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45989.449801388888</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45989.449801388888</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45989.449801388888</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45989.449801388888</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45989.449801388888</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45989.449801388888</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45989.449801388888</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45989.449801388888</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45989.449801388888</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45989.449801388888</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45989.449801388888</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45989.449801388888</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45989.449801388888</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45989.449801388888</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45989.449801388888</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45989.449801388888</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45989.449801388888</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45989.449801388888</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45989.449801388888</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45989.449801388888</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45989.449801388888</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45989.449801388888</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45989.449801388888</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45989.449801388888</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45989.449801388888</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45989.449801388888</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45989.449801388888</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45989.449801388888</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45989.449801388888</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45989.449801388888</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45989.449801388888</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45989.449801388888</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45989.449801388888</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45989.449801388888</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45989.449801388888</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45989.449801388888</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F5CC415D-2A84-4C89-8978-F8CD96B156A0}"/>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164.4499634259264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5.0623824074064032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0.80899120370304445</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0.14683842592785368</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45989.449801388888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45989.449801388888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45989.449801388888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45989.449801388888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45989.449801388888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45989.449801388888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45989.449801388888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45989.449801388888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45989.449801388888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45989.449801388888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45989.449801388888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45989.449801388888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45989.449801388888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45989.449801388888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45989.449801388888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45989.449801388888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45989.449801388888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45989.449801388888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45989.449801388888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45989.449801388888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45989.449801388888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45989.449801388888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45989.449801388888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45989.449801388888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45989.449801388888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45989.449801388888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45989.449801388888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45989.449801388888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45989.449801388888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45989.449801388888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45989.449801388888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45989.449801388888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45989.449801388888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45989.449801388888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45989.449801388888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45989.449801388888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45989.449801388888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45989.449801388888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45989.449801388888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45989.449801388888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45989.449801388888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45989.449801388888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45989.449801388888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45989.449801388888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45989.449801388888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45989.449801388888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45989.449801388888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45989.449801388888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45989.449801388888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45989.449801388888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45989.449801388888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45989.449801388888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45989.449801388888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45989.449801388888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45989.449801388888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45989.449801388888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45989.449801388888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45989.449801388888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45989.449801388888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45989.449801388888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45989.449801388888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45989.449801388888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45989.449801388888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45989.449801388888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45989.449801388888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45989.449801388888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45989.449801388888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45989.449801388888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45989.449801388888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45989.449801388888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45989.449801388888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45989.449801388888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45989.449801388888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45989.449801388888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45989.449801388888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45989.449801388888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45989.449801388888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45989.449801388888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45989.449801388888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45989.449801388888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45989.449801388888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45989.449801388888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45989.449801388888</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45989.449801388888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45989.449801388888</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45989.449801388888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45989.449801388888</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45989.449801388888</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45989.449801388888</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45989.449801388888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45989.449801388888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45989.449801388888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45989.449801388888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45989.449801388888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45989.449801388888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45989.449801388888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45989.449801388888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45989.449801388888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45989.449801388888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45989.449801388888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45989.449801388888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45989.449801388888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45989.449801388888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45989.449801388888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45989.449801388888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45989.449801388888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45989.449801388888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45989.449801388888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45989.449801388888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45989.449801388888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45989.449801388888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45989.449801388888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45989.449801388888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45989.449801388888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45989.449801388888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45989.449801388888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45989.449801388888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45989.449801388888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45989.449801388888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45989.449801388888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45989.449801388888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45989.449801388888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45989.449801388888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45989.449801388888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45989.449801388888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45989.449801388888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45989.449801388888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45989.449801388888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45989.449801388888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45989.449801388888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45989.449801388888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45989.449801388888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45989.449801388888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45989.449801388888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45989.449801388888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45989.449801388888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45989.449801388888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45989.449801388888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45989.449801388888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45989.449801388888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45989.449801388888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45989.449801388888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45989.449801388888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45989.449801388888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45989.449801388888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45989.449801388888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45989.449801388888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45989.449801388888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45989.449801388888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45989.449801388888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45989.449801388888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45989.449801388888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45989.449801388888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45989.449801388888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45989.449801388888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45989.449801388888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45989.449801388888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45989.449801388888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45989.449801388888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45989.449801388888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45989.449801388888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45989.449801388888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45989.449801388888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45989.449801388888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45989.449801388888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45989.449801388888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45989.449801388888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45989.449801388888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45989.449801388888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45989.449801388888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45989.449801388888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45989.449801388888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45989.449801388888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45989.449801388888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45989.449801388888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45989.449801388888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45989.449801388888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45989.449801388888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45989.449801388888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45989.449801388888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45989.449801388888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45989.449801388888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45989.449801388888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45989.449801388888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45989.449801388888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45989.449801388888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45989.449801388888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45989.449801388888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45989.449801388888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45989.449801388888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45989.449801388888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45989.449801388888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45989.449801388888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45989.449801388888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45989.449801388888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45989.449801388888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45989.449801388888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45989.449801388888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45989.449801388888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45989.449801388888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45989.449801388888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45989.449801388888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45989.449801388888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45989.449801388888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45989.449801388888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45989.449801388888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45989.449801388888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45989.449801388888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45989.449801388888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45989.449801388888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45989.449801388888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45989.449801388888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45989.449801388888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45989.449801388888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45989.449801388888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45989.449801388888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45989.449801388888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45989.449801388888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45989.449801388888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45989.449801388888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45989.449801388888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45989.449801388888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45989.449801388888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45989.449801388888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45989.449801388888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45989.449801388888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45989.449801388888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45989.449801388888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45989.449801388888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45989.449801388888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45989.449801388888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45989.449801388888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45989.449801388888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45989.449801388888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45989.449801388888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45989.449801388888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45989.449801388888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45989.449801388888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45989.449801388888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45989.449801388888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45989.449801388888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45989.449801388888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45989.449801388888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45989.449801388888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45989.449801388888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45989.449801388888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45989.449801388888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45989.449801388888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45989.449801388888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45989.449801388888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45989.449801388888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45989.449801388888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45989.449801388888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45989.449801388888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45989.449801388888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45989.449801388888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45989.449801388888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45989.449801388888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45989.449801388888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45989.449801388888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45989.449801388888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45989.449801388888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45989.449801388888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45989.449801388888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45989.449801388888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45989.449801388888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45989.449801388888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45989.449801388888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45989.449801388888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45989.449801388888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45989.449801388888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45989.449801388888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45989.449801388888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45989.449801388888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45989.449801388888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45989.449801388888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45989.449801388888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45989.449801388888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45989.449801388888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45989.449801388888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45989.449801388888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45989.449801388888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45989.449801388888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45989.449801388888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45989.449801388888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45989.449801388888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45989.449801388888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45989.449801388888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45989.449801388888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45989.449801388888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45989.449801388888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45989.449801388888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45989.449801388888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45989.449801388888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45989.449801388888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45989.449801388888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45989.449801388888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45989.449801388888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45989.449801388888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45989.449801388888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45989.449801388888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45989.449801388888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45989.449801388888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45989.449801388888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45989.449801388888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45989.449801388888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45989.449801388888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45989.449801388888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45989.449801388888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45989.449801388888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45989.449801388888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45989.449801388888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45989.449801388888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45989.449801388888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45989.449801388888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45989.449801388888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45989.449801388888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45989.449801388888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45989.449801388888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45989.449801388888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45989.449801388888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45989.449801388888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45989.449801388888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45989.449801388888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45989.449801388888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45989.449801388888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45989.449801388888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45989.449801388888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45989.449801388888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45989.449801388888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45989.449801388888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45989.449801388888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45989.449801388888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45989.449801388888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45989.449801388888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45989.449801388888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45989.449801388888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45989.449801388888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45989.449801388888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45989.449801388888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45989.449801388888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45989.449801388888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45989.449801388888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45989.449801388888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45989.449801388888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45989.449801388888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45989.449801388888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45989.449801388888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45989.449801388888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45989.449801388888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45989.449801388888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45989.449801388888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45989.449801388888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45989.449801388888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45989.449801388888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45989.449801388888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45989.449801388888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45989.449801388888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45989.449801388888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45989.449801388888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45989.449801388888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45989.449801388888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45989.449801388888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45989.449801388888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45989.449801388888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45989.449801388888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45989.449801388888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45989.449801388888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45989.449801388888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45989.449801388888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45989.449801388888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45989.449801388888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45989.449801388888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45989.449801388888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45989.449801388888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45989.449801388888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45989.449801388888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45989.449801388888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45989.449801388888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45989.449801388888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45989.449801388888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45989.449801388888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45989.449801388888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45989.449801388888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45989.449801388888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45989.449801388888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45989.449801388888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45989.449801388888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45989.449801388888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45989.449801388888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45989.449801388888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45989.449801388888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45989.449801388888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45989.449801388888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45989.449801388888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45989.449801388888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45989.449801388888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45989.449801388888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45989.449801388888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45989.449801388888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45989.449801388888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45989.449801388888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45989.449801388888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45989.449801388888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45989.449801388888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45989.449801388888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45989.449801388888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45989.449801388888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45989.449801388888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45989.449801388888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45989.449801388888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45989.449801388888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45989.449801388888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45989.449801388888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45989.449801388888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45989.449801388888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45989.449801388888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45989.449801388888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45989.449801388888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45989.449801388888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45989.449801388888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45989.449801388888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45989.449801388888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45989.449801388888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45989.449801388888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45989.449801388888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45989.449801388888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45989.449801388888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45989.449801388888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45989.449801388888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45989.449801388888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45989.449801388888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45989.449801388888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45989.449801388888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45989.449801388888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45989.449801388888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45989.449801388888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45989.449801388888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45989.449801388888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45989.449801388888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45989.449801388888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45989.449801388888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45989.449801388888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45989.449801388888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45989.449801388888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45989.449801388888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45989.449801388888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45989.449801388888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45989.449801388888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45989.449801388888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45989.449801388888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45989.449801388888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45989.449801388888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45989.449801388888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45989.449801388888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45989.449801388888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45989.449801388888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45989.449801388888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45989.449801388888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45989.449801388888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45989.449801388888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45989.449801388888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45989.449801388888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45989.449801388888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45989.449801388888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45989.449801388888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45989.449801388888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45989.449801388888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45989.449801388888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45989.449801388888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45989.449801388888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45989.449801388888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45989.449801388888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45989.449801388888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45989.449801388888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45989.449801388888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45989.449801388888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45989.449801388888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45989.449801388888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45989.449801388888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45989.449801388888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45989.449801388888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45989.449801388888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45989.449801388888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45989.449801388888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45989.449801388888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45989.449801388888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45989.449801388888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45989.449801388888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45989.449801388888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45989.449801388888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45989.449801388888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45989.449801388888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45989.449801388888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45989.449801388888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45989.449801388888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45989.449801388888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45989.449801388888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45989.449801388888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45989.449801388888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45989.449801388888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45989.449801388888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45989.449801388888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45989.449801388888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45989.449801388888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45989.449801388888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45989.449801388888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45989.449801388888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45989.449801388888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45989.449801388888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45989.449801388888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45989.449801388888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45989.449801388888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45989.449801388888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45989.449801388888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45989.449801388888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45989.449801388888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45989.449801388888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45989.449801388888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45989.449801388888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45989.449801388888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45989.449801388888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45989.449801388888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45989.449801388888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45989.449801388888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45989.449801388888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45989.449801388888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45989.449801388888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45989.449801388888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45989.449801388888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45989.449801388888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45989.449801388888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45989.449801388888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45989.449801388888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45989.449801388888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45989.449801388888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45989.449801388888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45989.449801388888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45989.449801388888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45989.449801388888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45989.449801388888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45989.449801388888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45989.449801388888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45989.449801388888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45989.449801388888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45989.449801388888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45989.449801388888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45989.449801388888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45989.449801388888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45989.449801388888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45989.449801388888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45989.449801388888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45989.449801388888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45989.449801388888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45989.449801388888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45989.449801388888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45989.449801388888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45989.449801388888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45989.449801388888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45989.449801388888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45989.449801388888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45989.449801388888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45989.449801388888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45989.449801388888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45989.449801388888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45989.449801388888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45989.449801388888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45989.449801388888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45989.449801388888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45989.449801388888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45989.449801388888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45989.449801388888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45989.449801388888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45989.449801388888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45989.449801388888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45989.449801388888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45989.449801388888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45989.449801388888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45989.449801388888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45989.449801388888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45989.449801388888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45989.449801388888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45989.449801388888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45989.449801388888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45989.449801388888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45989.449801388888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45989.449801388888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45989.449801388888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45989.449801388888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45989.449801388888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45989.449801388888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45989.449801388888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45989.449801388888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45989.449801388888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45989.449801388888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45989.449801388888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45989.449801388888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45989.449801388888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45989.449801388888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45989.449801388888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45989.449801388888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45989.449801388888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45989.449801388888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45989.449801388888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45989.449801388888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45989.449801388888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45989.449801388888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45989.449801388888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45989.449801388888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45989.449801388888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45989.449801388888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45989.449801388888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45989.449801388888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45989.449801388888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45989.449801388888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45989.449801388888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45989.449801388888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45989.449801388888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45989.449801388888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45989.449801388888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45989.449801388888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45989.449801388888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45989.449801388888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45989.449801388888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45989.449801388888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45989.449801388888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45989.449801388888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45989.449801388888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45989.449801388888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45989.449801388888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45989.449801388888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45989.449801388888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45989.449801388888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45989.449801388888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45989.449801388888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45989.449801388888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45989.449801388888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45989.449801388888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45989.449801388888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45989.449801388888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45989.449801388888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45989.449801388888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45989.449801388888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45989.449801388888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45989.449801388888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45989.449801388888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45989.449801388888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45989.449801388888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45989.449801388888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45989.449801388888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45989.449801388888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45989.449801388888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45989.449801388888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45989.449801388888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45989.449801388888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45989.449801388888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45989.449801388888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45989.449801388888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45989.449801388888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45989.449801388888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45989.449801388888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45989.449801388888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45989.449801388888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45989.449801388888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45989.449801388888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45989.449801388888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45989.449801388888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45989.449801388888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45989.449801388888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45989.449801388888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45989.449801388888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45989.449801388888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45989.449801388888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45989.449801388888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45989.449801388888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45989.449801388888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45989.449801388888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45989.449801388888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45989.449801388888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45989.449801388888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45989.449801388888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45989.449801388888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45989.449801388888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45989.449801388888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45989.449801388888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45989.449801388888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45989.449801388888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45989.449801388888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45989.449801388888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45989.449801388888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45989.449801388888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45989.449801388888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45989.449801388888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45989.449801388888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45989.449801388888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45989.449801388888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45989.449801388888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45989.449801388888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45989.449801388888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45989.449801388888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45989.449801388888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45989.449801388888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45989.449801388888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45989.449801388888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45989.449801388888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45989.449801388888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45989.449801388888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45989.449801388888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45989.449801388888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45989.449801388888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45989.449801388888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45989.449801388888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45989.449801388888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45989.449801388888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45989.449801388888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45989.449801388888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45989.449801388888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45989.449801388888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45989.449801388888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45989.449801388888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45989.449801388888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45989.449801388888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45989.449801388888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45989.449801388888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45989.449801388888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45989.449801388888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45989.449801388888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45989.449801388888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45989.449801388888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45989.449801388888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45989.449801388888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45989.449801388888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45989.449801388888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45989.449801388888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45989.449801388888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45989.449801388888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45989.449801388888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45989.449801388888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45989.449801388888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45989.449801388888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45989.449801388888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45989.449801388888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45989.449801388888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45989.449801388888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45989.449801388888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45989.449801388888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45989.449801388888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45989.449801388888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45989.449801388888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45989.449801388888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45989.449801388888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45989.449801388888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45989.449801388888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45989.449801388888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45989.449801388888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45989.449801388888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45989.449801388888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45989.449801388888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45989.449801388888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45989.449801388888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45989.449801388888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45989.449801388888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45989.449801388888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45989.449801388888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45989.449801388888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45989.449801388888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45989.449801388888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45989.449801388888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45989.449801388888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45989.449801388888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45989.449801388888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45989.449801388888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45989.449801388888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45989.449801388888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45989.449801388888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45989.449801388888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45989.449801388888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45989.449801388888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45989.449801388888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45989.449801388888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45989.449801388888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45989.449801388888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45989.449801388888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45989.449801388888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45989.449801388888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45989.449801388888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45989.449801388888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45989.449801388888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45989.449801388888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45989.449801388888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45989.449801388888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45989.449801388888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45989.449801388888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45989.449801388888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45989.449801388888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45989.449801388888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45989.449801388888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45989.449801388888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45989.449801388888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45989.449801388888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45989.449801388888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45989.449801388888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45989.449801388888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45989.449801388888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45989.449801388888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45989.449801388888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45989.449801388888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45989.449801388888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45989.449801388888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45989.449801388888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45989.449801388888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45989.449801388888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45989.449801388888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45989.449801388888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45989.449801388888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45989.449801388888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45989.449801388888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45989.449801388888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45989.449801388888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45989.449801388888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45989.449801388888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45989.449801388888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45989.449801388888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45989.449801388888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45989.449801388888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45989.449801388888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45989.449801388888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45989.449801388888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45989.449801388888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45989.449801388888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45989.449801388888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45989.449801388888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45989.449801388888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45989.449801388888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45989.449801388888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45989.449801388888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45989.449801388888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45989.449801388888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45989.449801388888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45989.449801388888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45989.449801388888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45989.449801388888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45989.449801388888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45989.449801388888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45989.449801388888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45989.449801388888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45989.449801388888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45989.449801388888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45989.449801388888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45989.449801388888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45989.449801388888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45989.449801388888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45989.449801388888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45989.449801388888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45989.449801388888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45989.449801388888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45989.449801388888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45989.449801388888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45989.449801388888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45989.449801388888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45989.449801388888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45989.449801388888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45989.449801388888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45989.449801388888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45989.449801388888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45989.449801388888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45989.449801388888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45989.449801388888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45989.449801388888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45989.449801388888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45989.449801388888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45989.449801388888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45989.449801388888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45989.449801388888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45989.449801388888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45989.449801388888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45989.449801388888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45989.449801388888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45989.449801388888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45989.449801388888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45989.449801388888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45989.449801388888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45989.449801388888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45989.449801388888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45989.449801388888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45989.449801388888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45989.449801388888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45989.449801388888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45989.449801388888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45989.449801388888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45989.449801388888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45989.449801388888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45989.449801388888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45989.449801388888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45989.449801388888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45989.449801388888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45989.449801388888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45989.449801388888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45989.449801388888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45989.449801388888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45989.449801388888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45989.449801388888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45989.449801388888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45989.449801388888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45989.449801388888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45989.449801388888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45989.449801388888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45989.449801388888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45989.449801388888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45989.449801388888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45989.449801388888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45989.449801388888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45989.449801388888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45989.449801388888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45989.449801388888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45989.449801388888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45989.449801388888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45989.449801388888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45989.449801388888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45989.449801388888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45989.449801388888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45989.449801388888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45989.449801388888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45989.449801388888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45989.449801388888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45989.449801388888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45989.449801388888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45989.449801388888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45989.449801388888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45989.449801388888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45989.449801388888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45989.449801388888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45989.449801388888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45989.449801388888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45989.449801388888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45989.449801388888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45989.449801388888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45989.449801388888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45989.449801388888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45989.449801388888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45989.449801388888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45989.449801388888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45989.449801388888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45989.449801388888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45989.449801388888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45989.449801388888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45989.449801388888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45989.449801388888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45989.449801388888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45989.449801388888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45989.449801388888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45989.449801388888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45989.449801388888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45989.449801388888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45989.449801388888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45989.449801388888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45989.449801388888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45989.449801388888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45989.449801388888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45989.449801388888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45989.449801388888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45989.449801388888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45989.449801388888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45989.449801388888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45989.449801388888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45989.449801388888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45989.449801388888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45989.449801388888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45989.449801388888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45989.449801388888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45989.449801388888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45989.449801388888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45989.449801388888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45989.449801388888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45989.449801388888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45989.449801388888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45989.449801388888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45989.449801388888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45989.449801388888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45989.449801388888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45989.449801388888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45989.449801388888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45989.449801388888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45989.449801388888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45989.449801388888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45989.449801388888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45989.449801388888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45989.449801388888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45989.449801388888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45989.449801388888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45989.449801388888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45989.449801388888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45989.449801388888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45989.449801388888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45989.449801388888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45989.449801388888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45989.449801388888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45989.449801388888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45989.449801388888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45989.449801388888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45989.449801388888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45989.449801388888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45989.449801388888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45989.449801388888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45989.449801388888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45989.449801388888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45989.449801388888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45989.449801388888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45989.449801388888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45989.449801388888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45989.449801388888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45989.449801388888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45989.449801388888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45989.449801388888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45989.449801388888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45989.449801388888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45989.449801388888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45989.449801388888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45989.449801388888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45989.449801388888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45989.449801388888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45989.449801388888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45989.449801388888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45989.449801388888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45989.449801388888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45989.449801388888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45989.449801388888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45989.449801388888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45989.449801388888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45989.449801388888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45989.449801388888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45989.449801388888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45989.449801388888</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285.96908379629167</v>
      </c>
      <c r="H2" s="92">
        <v>45703.474768518521</v>
      </c>
      <c r="I2" s="92" t="str">
        <f>IFERROR(VLOOKUP(D2,DB!A:F,6,0),"")</f>
        <v>SCECO</v>
      </c>
      <c r="J2" s="92" t="str">
        <f>IFERROR(VLOOKUP(D2,DB!A:G,7,0),"")</f>
        <v>Dead</v>
      </c>
      <c r="K2" s="94" t="s">
        <v>39116</v>
      </c>
      <c r="L2" s="88" t="str">
        <f>IFERROR(VLOOKUP(D2,DB!A:I,9,0),"")</f>
        <v>Latis</v>
      </c>
    </row>
    <row r="3" spans="1:16" ht="15" customHeight="1">
      <c r="A3" s="110"/>
      <c r="B3" s="88" t="str">
        <f>IFERROR(VLOOKUP(D3,DB!A:K,11,0),"")</f>
        <v/>
      </c>
      <c r="C3" s="90"/>
      <c r="D3" s="88"/>
      <c r="E3" s="91"/>
      <c r="F3" s="92"/>
      <c r="G3" s="93">
        <f t="shared" ref="G3:G5" ca="1" si="0">IFERROR(NOW()-F3,"")</f>
        <v>45989.449801388888</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45989.449801388888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45989.449801388888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6:G69" ca="1" si="1">IFERROR(NOW()-F6,"")</f>
        <v>45989.449801388888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45989.449801388888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45989.449801388888</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45989.449801388888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45989.449801388888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45989.449801388888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45989.449801388888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45989.449801388888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45989.449801388888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45989.449801388888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45989.449801388888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45989.449801388888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45989.449801388888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45989.449801388888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45989.449801388888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45989.449801388888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45989.449801388888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45989.449801388888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45989.449801388888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45989.449801388888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45989.449801388888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45989.449801388888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45989.449801388888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45989.449801388888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45989.449801388888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45989.449801388888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45989.449801388888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45989.449801388888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45989.449801388888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45989.449801388888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45989.449801388888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45989.449801388888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45989.449801388888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45989.449801388888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45989.449801388888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45989.449801388888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45989.449801388888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45989.449801388888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45989.449801388888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45989.449801388888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45989.449801388888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45989.449801388888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45989.449801388888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45989.449801388888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45989.449801388888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45989.449801388888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45989.449801388888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45989.449801388888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45989.449801388888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45989.449801388888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45989.449801388888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45989.449801388888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45989.449801388888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45989.449801388888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45989.449801388888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45989.449801388888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45989.449801388888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45989.449801388888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45989.449801388888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45989.449801388888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45989.449801388888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45989.449801388888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45989.449801388888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45989.449801388888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45989.449801388888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45989.449801388888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45989.449801388888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45989.449801388888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45989.449801388888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45989.449801388888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45989.449801388888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45989.449801388888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45989.449801388888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45989.449801388888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45989.449801388888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45989.449801388888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45989.449801388888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45989.449801388888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45989.449801388888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45989.449801388888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45989.449801388888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45989.449801388888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45989.449801388888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45989.449801388888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45989.449801388888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45989.449801388888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45989.449801388888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45989.449801388888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45989.449801388888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45989.449801388888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45989.449801388888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45989.449801388888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45989.449801388888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45989.449801388888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45989.449801388888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45989.449801388888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45989.449801388888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45989.449801388888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45989.449801388888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45989.449801388888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45989.449801388888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45989.449801388888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45989.449801388888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45989.449801388888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45989.449801388888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45989.449801388888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45989.449801388888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45989.449801388888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45989.449801388888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45989.449801388888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45989.449801388888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45989.449801388888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45989.449801388888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45989.449801388888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45989.449801388888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45989.449801388888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45989.449801388888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45989.449801388888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45989.449801388888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45989.449801388888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45989.449801388888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45989.449801388888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45989.449801388888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45989.449801388888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45989.449801388888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45989.449801388888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45989.449801388888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45989.449801388888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45989.449801388888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45989.449801388888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45989.449801388888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45989.449801388888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45989.449801388888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45989.449801388888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45989.449801388888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45989.449801388888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45989.449801388888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45989.449801388888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45989.449801388888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45989.449801388888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45989.449801388888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45989.449801388888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45989.449801388888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45989.449801388888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45989.449801388888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45989.449801388888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45989.449801388888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45989.449801388888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45989.449801388888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45989.449801388888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45989.449801388888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45989.449801388888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45989.449801388888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45989.449801388888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45989.449801388888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45989.449801388888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45989.449801388888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45989.449801388888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45989.449801388888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45989.449801388888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45989.449801388888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45989.449801388888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45989.449801388888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45989.449801388888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45989.449801388888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45989.449801388888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45989.449801388888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45989.449801388888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45989.449801388888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45989.449801388888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45989.449801388888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45989.449801388888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45989.449801388888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45989.449801388888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45989.449801388888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45989.449801388888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45989.449801388888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45989.449801388888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45989.449801388888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45989.449801388888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45989.449801388888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45989.449801388888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45989.449801388888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45989.449801388888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45989.449801388888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45989.449801388888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45989.449801388888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45989.449801388888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45989.449801388888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45989.449801388888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45989.449801388888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45989.449801388888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61" ca="1" si="4">IFERROR(NOW()-F198,"")</f>
        <v>45989.449801388888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45989.449801388888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45989.449801388888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45989.449801388888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45989.449801388888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45989.449801388888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45989.449801388888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45989.449801388888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45989.449801388888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45989.449801388888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45989.449801388888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45989.449801388888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45989.449801388888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45989.449801388888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45989.449801388888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45989.449801388888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45989.449801388888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45989.449801388888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45989.449801388888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45989.449801388888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45989.449801388888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45989.449801388888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45989.449801388888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45989.449801388888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45989.449801388888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45989.449801388888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45989.449801388888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45989.449801388888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45989.449801388888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45989.449801388888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45989.449801388888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45989.449801388888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45989.449801388888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45989.449801388888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45989.449801388888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45989.449801388888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45989.449801388888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45989.449801388888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45989.449801388888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45989.449801388888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45989.449801388888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45989.449801388888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45989.449801388888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45989.449801388888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45989.449801388888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45989.449801388888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45989.449801388888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45989.449801388888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45989.449801388888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45989.449801388888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45989.449801388888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45989.449801388888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45989.449801388888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45989.449801388888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45989.449801388888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45989.449801388888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45989.449801388888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45989.449801388888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45989.449801388888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45989.449801388888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45989.449801388888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45989.449801388888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45989.449801388888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45989.449801388888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ref="G262:G307" ca="1" si="5">IFERROR(NOW()-F262,"")</f>
        <v>45989.449801388888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45989.449801388888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45989.449801388888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45989.449801388888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45989.449801388888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45989.449801388888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45989.449801388888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45989.449801388888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45989.449801388888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45989.449801388888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45989.449801388888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45989.449801388888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45989.449801388888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45989.449801388888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45989.449801388888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45989.449801388888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45989.449801388888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45989.449801388888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45989.449801388888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45989.449801388888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45989.449801388888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45989.449801388888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45989.449801388888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45989.449801388888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45989.449801388888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45989.449801388888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45989.449801388888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45989.449801388888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45989.449801388888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45989.449801388888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45989.449801388888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45989.449801388888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45989.449801388888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45989.449801388888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45989.449801388888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45989.449801388888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45989.449801388888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45989.449801388888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45989.449801388888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45989.449801388888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45989.449801388888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45989.449801388888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45989.449801388888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45989.449801388888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45989.449801388888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45989.449801388888</v>
      </c>
      <c r="H307" s="92"/>
      <c r="I307" s="110" t="str">
        <f>IFERROR(VLOOKUP(D307,DB!A:F,6,0),"")</f>
        <v/>
      </c>
      <c r="J307" s="110" t="str">
        <f>IFERROR(VLOOKUP(D307,DB!A:G,7,0),"")</f>
        <v/>
      </c>
      <c r="K307" s="94"/>
      <c r="L307" s="88" t="str">
        <f>IFERROR(VLOOKUP(D307,DB!A:I,9,0),"")</f>
        <v/>
      </c>
    </row>
  </sheetData>
  <dataValidations count="2">
    <dataValidation allowBlank="1" showInputMessage="1" showErrorMessage="1" sqref="E1" xr:uid="{A4F81451-56CC-4543-9497-104C4E44EE4B}"/>
    <dataValidation type="list" allowBlank="1" showInputMessage="1" showErrorMessage="1" sqref="E2:E3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97.617741203699552</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63.260924074071227</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40.788690277775459</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8.0765027777742944</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148"/>
      <c r="E6" s="37"/>
      <c r="F6" s="38"/>
      <c r="G6" s="143">
        <f t="shared" ref="G6:G15" ca="1" si="2">IFERROR(NOW()-F6,"")</f>
        <v>45989.449801388888</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45989.449801388888</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45989.449801388888</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45989.449801388888</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45989.449801388888</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45989.449801388888</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45989.449801388888</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45989.449801388888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45989.449801388888</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45989.449801388888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45989.449801388888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45989.449801388888</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45989.449801388888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45989.449801388888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45989.449801388888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45989.449801388888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45989.449801388888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45989.449801388888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45989.449801388888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45989.449801388888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45989.449801388888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45989.449801388888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45989.449801388888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45989.449801388888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45989.449801388888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45989.449801388888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45989.449801388888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45989.449801388888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45989.449801388888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45989.449801388888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45989.449801388888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45989.449801388888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45989.449801388888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45989.449801388888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45989.449801388888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45989.449801388888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45989.449801388888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45989.449801388888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45989.449801388888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45989.449801388888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45989.449801388888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45989.449801388888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45989.449801388888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45989.449801388888</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3" t="str">
        <f>IFERROR(VLOOKUP(D2,DB!A:K,11,0),"")</f>
        <v>R6</v>
      </c>
      <c r="C2" s="124">
        <v>1</v>
      </c>
      <c r="D2" s="123" t="s">
        <v>34023</v>
      </c>
      <c r="E2" s="106" t="s">
        <v>39021</v>
      </c>
      <c r="F2" s="125"/>
      <c r="G2" s="72">
        <f ca="1">IFERROR(NOW()-F2,"-")</f>
        <v>45989.449801388888</v>
      </c>
      <c r="H2" s="125">
        <v>45989.321909722225</v>
      </c>
      <c r="I2" s="123" t="str">
        <f>IFERROR(VLOOKUP(D2,DB!A:F,6,0),"")</f>
        <v>SCECO</v>
      </c>
      <c r="J2" s="123" t="str">
        <f>IFERROR(VLOOKUP(D2,DB!A:G,7,0),"")</f>
        <v>Vandalized</v>
      </c>
      <c r="K2" s="126" t="s">
        <v>39126</v>
      </c>
      <c r="L2" s="127" t="str">
        <f>IFERROR(VLOOKUP(D2,DB!A:I,9,0),"")</f>
        <v>Latis</v>
      </c>
    </row>
    <row r="3" spans="1:16382" ht="31.5" customHeight="1">
      <c r="A3" s="122"/>
      <c r="B3" s="123" t="str">
        <f>IFERROR(VLOOKUP(D3,DB!A:K,11,0),"")</f>
        <v/>
      </c>
      <c r="C3" s="124"/>
      <c r="D3" s="123"/>
      <c r="E3" s="106"/>
      <c r="F3" s="125"/>
      <c r="G3" s="72">
        <f t="shared" ref="G3:G7" ca="1" si="0">IFERROR(NOW()-F3,"-")</f>
        <v>45989.449801388888</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45989.449801388888</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45989.449801388888</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45989.449801388888</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45989.449801388888</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45989.449801388888</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45989.449801388888</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45989.449801388888</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45989.449801388888</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45989.449801388888</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45989.449801388888</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45989.449801388888</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45989.449801388888</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45989.449801388888</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45989.449801388888</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45989.449801388888</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45989.449801388888</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45989.449801388888</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45989.449801388888</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45989.449801388888</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45989.449801388888</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45989.449801388888</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2025-11-28T07:50:13Z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