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583" documentId="13_ncr:1_{F6CB121F-512D-4AA6-A0C1-0FB36C537598}" xr6:coauthVersionLast="47" xr6:coauthVersionMax="47" xr10:uidLastSave="{98B364EC-08F4-4FE7-8F81-5465ED86CA82}"/>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I4" i="4"/>
  <c r="J4" i="4"/>
  <c r="I5" i="4"/>
  <c r="J5" i="4"/>
  <c r="I6" i="4"/>
  <c r="J6" i="4"/>
  <c r="I7" i="4"/>
  <c r="J7" i="4"/>
  <c r="I8" i="4"/>
  <c r="J8" i="4"/>
  <c r="I9" i="4"/>
  <c r="J9" i="4"/>
  <c r="I10" i="4"/>
  <c r="J10" i="4"/>
  <c r="I11" i="4"/>
  <c r="J11" i="4"/>
  <c r="B3" i="4"/>
  <c r="I3" i="4"/>
  <c r="J3" i="4"/>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 i="5"/>
  <c r="G4" i="5"/>
  <c r="I4" i="5"/>
  <c r="J4" i="5"/>
  <c r="L4" i="5"/>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L3" i="1"/>
  <c r="L4" i="1"/>
  <c r="L5" i="1"/>
  <c r="J3" i="1"/>
  <c r="J4" i="1"/>
  <c r="J5" i="1"/>
  <c r="I3" i="1"/>
  <c r="I4" i="1"/>
  <c r="I5" i="1"/>
  <c r="G3" i="1"/>
  <c r="G4" i="1"/>
  <c r="G5" i="1"/>
  <c r="B3" i="1"/>
  <c r="B4" i="1"/>
  <c r="B5"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<sst xmlns="http://schemas.openxmlformats.org/spreadsheetml/2006/main" count="179033" uniqueCount="39110">
  <si>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</si>
  <si>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</si>
  <si>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</si>
  <si>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</si>
  <si>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</si>
  <si>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</si>
  <si>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</si>
  <si>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</si>
  <si>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</si>
  <si>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</si>
  <si>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</si>
  <si>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</si>
  <si>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</si>
  <si>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</si>
  <si>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</si>
  <si>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</si>
  <si>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</si>
  <si>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</si>
  <si>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</si>
  <si>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</si>
  <si>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</si>
  <si>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</si>
  <si>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</si>
  <si>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</si>
  <si>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</si>
  <si>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</si>
  <si>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</si>
  <si>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</si>
  <si>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</si>
  <si>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</si>
  <si>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</si>
  <si>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</si>
  <si>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</si>
  <si>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</si>
  <si>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</si>
  <si>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</si>
  <si>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</si>
  <si>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</si>
  <si>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</si>
  <si>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</si>
  <si>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</si>
  <si>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</si>
  <si>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</si>
  <si>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</si>
  <si>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</si>
  <si>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</si>
  <si>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</si>
  <si>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</si>
  <si>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</si>
  <si>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</si>
  <si>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</si>
  <si>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</si>
  <si>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</si>
  <si>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</si>
  <si>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</si>
  <si>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</si>
  <si>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</si>
  <si>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</si>
  <si>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</si>
  <si>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</si>
  <si>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</si>
  <si>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</si>
  <si>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</si>
  <si>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</si>
  <si>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</si>
  <si>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</si>
  <si>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</si>
  <si>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</si>
  <si>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</si>
  <si>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</si>
  <si>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</si>
  <si>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</si>
  <si>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</si>
  <si>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</si>
  <si>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</si>
  <si>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</si>
  <si>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</si>
  <si>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</si>
  <si>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</si>
  <si>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</si>
  <si>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</si>
  <si>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</si>
  <si>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</si>
  <si>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</si>
  <si>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</si>
  <si>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</si>
  <si>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</si>
  <si>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</si>
  <si>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</si>
  <si>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</si>
  <si>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</si>
  <si>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</si>
  <si>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</si>
  <si>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</si>
  <si>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</si>
  <si>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</si>
  <si>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</si>
  <si>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</si>
  <si>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</si>
  <si>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</si>
  <si>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</si>
  <si>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</si>
  <si>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</si>
  <si>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</si>
  <si>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</si>
  <si>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</si>
  <si>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</si>
  <si>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</si>
  <si>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</si>
  <si>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</si>
  <si>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</si>
  <si>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</si>
  <si>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</si>
  <si>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</si>
  <si>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</si>
  <si>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</si>
  <si>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</si>
  <si>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</si>
  <si>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</si>
  <si>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</si>
  <si>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</si>
  <si>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</si>
  <si>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</si>
  <si>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</si>
  <si>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</si>
  <si>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</si>
  <si>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</si>
  <si>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</si>
  <si>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</si>
  <si>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</si>
  <si>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</si>
  <si>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</si>
  <si>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</si>
  <si>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</si>
  <si>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</si>
  <si>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</si>
  <si>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</si>
  <si>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</si>
  <si>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</si>
  <si>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</si>
  <si>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</si>
  <si>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</si>
  <si>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</si>
  <si>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</si>
  <si>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</si>
  <si>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</si>
  <si>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</si>
  <si>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</si>
  <si>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</si>
  <si>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</si>
  <si>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</si>
  <si>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</si>
  <si>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</si>
  <si>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</si>
  <si>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</si>
  <si>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</si>
  <si>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</si>
  <si>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</si>
  <si>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</si>
  <si>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</si>
  <si>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</si>
  <si>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</si>
  <si>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</si>
  <si>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</si>
  <si>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</si>
  <si>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</si>
  <si>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</si>
  <si>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</si>
  <si>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</si>
  <si>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</si>
  <si>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</si>
  <si>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</si>
  <si>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</si>
  <si>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</si>
  <si>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</si>
  <si>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</si>
  <si>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</si>
  <si>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</si>
  <si>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</si>
  <si>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</si>
  <si>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</si>
  <si>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</si>
  <si>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</si>
  <si>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</si>
  <si>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</si>
  <si>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</si>
  <si>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</si>
  <si>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</si>
  <si>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</si>
  <si>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</si>
  <si>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</si>
  <si>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</si>
  <si>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</si>
  <si>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</si>
  <si>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</si>
  <si>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</si>
  <si>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</si>
  <si>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</si>
  <si>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</si>
  <si>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</si>
  <si>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</si>
  <si>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</si>
  <si>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</si>
  <si>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</si>
  <si>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</si>
  <si>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</si>
  <si>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</si>
  <si>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</si>
  <si>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</si>
  <si>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</si>
  <si>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</si>
  <si>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</si>
  <si>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</si>
  <si>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</si>
  <si>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</si>
  <si>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</si>
  <si>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</si>
  <si>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</si>
  <si>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</si>
  <si>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</si>
  <si>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</si>
  <si>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</si>
  <si>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</si>
  <si>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</si>
  <si>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</si>
  <si>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</si>
  <si>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</si>
  <si>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</si>
  <si>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</si>
  <si>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</si>
  <si>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</si>
  <si>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</si>
  <si>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</si>
  <si>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</si>
  <si>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</si>
  <si>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</si>
  <si>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</si>
  <si>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</si>
  <si>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</si>
  <si>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</si>
  <si>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</si>
  <si>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</si>
  <si>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</si>
  <si>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</si>
  <si>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</si>
  <si>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</si>
  <si>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</si>
  <si>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</si>
  <si>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</si>
  <si>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</si>
  <si>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</si>
  <si>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</si>
  <si>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</si>
  <si>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</si>
  <si>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</si>
  <si>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</si>
  <si>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</si>
  <si>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</si>
  <si>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</si>
  <si>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</si>
  <si>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</si>
  <si>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</si>
  <si>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</si>
  <si>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</si>
  <si>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</si>
  <si>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</si>
  <si>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</si>
  <si>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</si>
  <si>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</si>
  <si>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</si>
  <si>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</si>
  <si>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</si>
  <si>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</si>
  <si>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</si>
  <si>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</si>
  <si>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</si>
  <si>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</si>
  <si>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</si>
  <si>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</si>
  <si>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</si>
  <si>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</si>
  <si>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</si>
  <si>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</si>
  <si>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</si>
  <si>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</si>
  <si>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</si>
  <si>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</si>
  <si>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</si>
  <si>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</si>
  <si>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</si>
  <si>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</si>
  <si>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</si>
  <si>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</si>
  <si>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</si>
  <si>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</si>
  <si>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</si>
  <si>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</si>
  <si>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</si>
  <si>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</si>
  <si>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</si>
  <si>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</si>
  <si>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</si>
  <si>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</si>
  <si>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</si>
  <si>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</si>
  <si>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</si>
  <si>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</si>
  <si>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</si>
  <si>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</si>
  <si>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</si>
  <si>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</si>
  <si>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</si>
  <si>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</si>
  <si>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</si>
  <si>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</si>
  <si>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</si>
  <si>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</si>
  <si>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</si>
  <si>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</si>
  <si>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</si>
  <si>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</si>
  <si>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</si>
  <si>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</si>
  <si>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</si>
  <si>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</si>
  <si>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</si>
  <si>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</si>
  <si>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</si>
  <si>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</si>
  <si>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</si>
  <si>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</si>
  <si>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</si>
  <si>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</si>
  <si>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</si>
  <si>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</si>
  <si>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</si>
  <si>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</si>
  <si>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</si>
  <si>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</si>
  <si>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</si>
  <si>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</si>
  <si>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</si>
  <si>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</si>
  <si>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</si>
  <si>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</si>
  <si>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</si>
  <si>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</si>
  <si>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</si>
  <si>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</si>
  <si>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</si>
  <si>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</si>
  <si>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</si>
  <si>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</si>
  <si>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</si>
  <si>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</si>
  <si>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</si>
  <si>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</si>
  <si>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</si>
  <si>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</si>
  <si>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</si>
  <si>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</si>
  <si>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</si>
  <si>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</si>
  <si>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</si>
  <si>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</si>
  <si>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</si>
  <si>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</si>
  <si>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</si>
  <si>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</si>
  <si>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</si>
  <si>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</si>
  <si>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</si>
  <si>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</si>
  <si>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</si>
  <si>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</si>
  <si>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</si>
  <si>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</si>
  <si>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</si>
  <si>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</si>
  <si>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</si>
  <si>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</si>
  <si>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</si>
  <si>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</si>
  <si>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</si>
  <si>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</si>
  <si>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</si>
  <si>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</si>
  <si>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</si>
  <si>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</si>
  <si>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</si>
  <si>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</si>
  <si>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</si>
  <si>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</si>
  <si>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</si>
  <si>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</si>
  <si>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</si>
  <si>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</si>
  <si>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</si>
  <si>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</si>
  <si>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</si>
  <si>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</si>
  <si>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</si>
  <si>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</si>
  <si>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</si>
  <si>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</si>
  <si>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</si>
  <si>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</si>
  <si>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</si>
  <si>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</si>
  <si>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</si>
  <si>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</si>
  <si>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</si>
  <si>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</si>
  <si>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</si>
  <si>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</si>
  <si>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</si>
  <si>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</si>
  <si>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</si>
  <si>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</si>
  <si>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</si>
  <si>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</si>
  <si>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</si>
  <si>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</si>
  <si>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</si>
  <si>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</si>
  <si>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</si>
  <si>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</si>
  <si>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</si>
  <si>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</si>
  <si>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</si>
  <si>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</si>
  <si>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</si>
  <si>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</si>
  <si>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</si>
  <si>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</si>
  <si>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</si>
  <si>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</si>
  <si>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</si>
  <si>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</si>
  <si>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</si>
  <si>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</si>
  <si>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</si>
  <si>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</si>
  <si>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</si>
  <si>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</si>
  <si>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</si>
  <si>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</si>
  <si>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</si>
  <si>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</si>
  <si>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</si>
  <si>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</si>
  <si>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</si>
  <si>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</si>
  <si>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</si>
  <si>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</si>
  <si>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</si>
  <si>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</si>
  <si>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</si>
  <si>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</si>
  <si>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</si>
  <si>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</si>
  <si>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</si>
  <si>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</si>
  <si>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</si>
  <si>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</si>
  <si>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</si>
  <si>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</si>
  <si>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</si>
  <si>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</si>
  <si>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</si>
  <si>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</si>
  <si>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</si>
  <si>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</si>
  <si>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</si>
  <si>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</si>
  <si>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</si>
  <si>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</si>
  <si>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</si>
  <si>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</si>
  <si>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</si>
  <si>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</si>
  <si>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</si>
  <si>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</si>
  <si>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</si>
  <si>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</si>
  <si>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</si>
  <si>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</si>
  <si>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</si>
  <si>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</si>
  <si>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</si>
  <si>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</si>
  <si>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</si>
  <si>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</si>
  <si>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</si>
  <si>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</si>
  <si>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</si>
  <si>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</si>
  <si>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</si>
  <si>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</si>
  <si>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</si>
  <si>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</si>
  <si>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</si>
  <si>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</si>
  <si>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</si>
  <si>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</si>
  <si>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</si>
  <si>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</si>
  <si>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</si>
  <si>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</si>
  <si>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</si>
  <si>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</si>
  <si>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</si>
  <si>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</si>
  <si>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</si>
  <si>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</si>
  <si>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</si>
  <si>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</si>
  <si>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</si>
  <si>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</si>
  <si>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</si>
  <si>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</si>
  <si>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</si>
  <si>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</si>
  <si>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</si>
  <si>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</si>
  <si>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</si>
  <si>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</si>
  <si>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</si>
  <si>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</si>
  <si>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</si>
  <si>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</si>
  <si>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</si>
  <si>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</si>
  <si>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</si>
  <si>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</si>
  <si>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</si>
  <si>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</si>
  <si>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</si>
  <si>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</si>
  <si>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</si>
  <si>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</si>
  <si>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</si>
  <si>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</si>
  <si>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</si>
  <si>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</si>
  <si>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</si>
  <si>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</si>
  <si>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</si>
  <si>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</si>
  <si>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</si>
  <si>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</si>
  <si>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</si>
  <si>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</si>
  <si>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</si>
  <si>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</si>
  <si>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</si>
  <si>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</si>
  <si>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</si>
  <si>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</si>
  <si>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</si>
  <si>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</si>
  <si>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</si>
  <si>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</si>
  <si>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</si>
  <si>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</si>
  <si>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</si>
  <si>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</si>
  <si>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</si>
  <si>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</si>
  <si>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</si>
  <si>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</si>
  <si>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</si>
  <si>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</si>
  <si>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</si>
  <si>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</si>
  <si>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</si>
  <si>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</si>
  <si>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</si>
  <si>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</si>
  <si>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</si>
  <si>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</si>
  <si>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</si>
  <si>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</si>
  <si>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</si>
  <si>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</si>
  <si>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</si>
  <si>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</si>
  <si>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</si>
  <si>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</si>
  <si>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</si>
  <si>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</si>
  <si>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</si>
  <si>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</si>
  <si>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</si>
  <si>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</si>
  <si>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</si>
  <si>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</si>
  <si>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</si>
  <si>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</si>
  <si>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</si>
  <si>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</si>
  <si>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</si>
  <si>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</si>
  <si>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</si>
  <si>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</si>
  <si>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</si>
  <si>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</si>
  <si>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</si>
  <si>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</si>
  <si>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</si>
  <si>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</si>
  <si>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</si>
  <si>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</si>
  <si>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</si>
  <si>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</si>
  <si>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</si>
  <si>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</si>
  <si>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</si>
  <si>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</si>
  <si>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</si>
  <si>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</si>
  <si>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</si>
  <si>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</si>
  <si>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</si>
  <si>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</si>
  <si>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</si>
  <si>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</si>
  <si>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</si>
  <si>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</si>
  <si>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</si>
  <si>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</si>
  <si>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</si>
  <si>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</si>
  <si>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</si>
  <si>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</si>
  <si>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</si>
  <si>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</si>
  <si>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</si>
  <si>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</si>
  <si>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</si>
  <si>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</si>
  <si>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</si>
  <si>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</si>
  <si>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</si>
  <si>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</si>
  <si>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</si>
  <si>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</si>
  <si>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</si>
  <si>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</si>
  <si>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</si>
  <si>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</si>
  <si>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</si>
  <si>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</si>
  <si>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</si>
  <si>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</si>
  <si>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</si>
  <si>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</si>
  <si>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</si>
  <si>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</si>
  <si>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</si>
  <si>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</si>
  <si>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</si>
  <si>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</si>
  <si>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</si>
  <si>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</si>
  <si>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</si>
  <si>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</si>
  <si>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</si>
  <si>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</si>
  <si>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</si>
  <si>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</si>
  <si>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</si>
  <si>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</si>
  <si>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</si>
  <si>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</si>
  <si>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</si>
  <si>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</si>
  <si>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</si>
  <si>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</si>
  <si>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</si>
  <si>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</si>
  <si>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</si>
  <si>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</si>
  <si>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</si>
  <si>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</si>
  <si>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</si>
  <si>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</si>
  <si>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</si>
  <si>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</si>
  <si>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</si>
  <si>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</si>
  <si>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</si>
  <si>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</si>
  <si>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</si>
  <si>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</si>
  <si>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</si>
  <si>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</si>
  <si>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</si>
  <si>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</si>
  <si>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</si>
  <si>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</si>
  <si>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</si>
  <si>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</si>
  <si>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</si>
  <si>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</si>
  <si>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</si>
  <si>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</si>
  <si>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</si>
  <si>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</si>
  <si>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</si>
  <si>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</si>
  <si>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</si>
  <si>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</si>
  <si>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</si>
  <si>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</si>
  <si>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</si>
  <si>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</si>
  <si>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</si>
  <si>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</si>
  <si>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</si>
  <si>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</si>
  <si>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</si>
  <si>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</si>
  <si>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</si>
  <si>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</si>
  <si>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</si>
  <si>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</si>
  <si>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</si>
  <si>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</si>
  <si>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</si>
  <si>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</si>
  <si>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</si>
  <si>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</si>
  <si>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</si>
  <si>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</si>
  <si>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</si>
  <si>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</si>
  <si>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</si>
  <si>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</si>
  <si>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</si>
  <si>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</si>
  <si>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</si>
  <si>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</si>
  <si>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</si>
  <si>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</si>
  <si>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</si>
  <si>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</si>
  <si>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</si>
  <si>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</si>
  <si>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</si>
  <si>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</si>
  <si>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</si>
  <si>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</si>
  <si>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</si>
  <si>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</si>
  <si>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</si>
  <si>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</si>
  <si>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</si>
  <si>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</si>
  <si>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</si>
  <si>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</si>
  <si>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</si>
  <si>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</si>
  <si>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</si>
  <si>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</si>
  <si>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</si>
  <si>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</si>
  <si>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</si>
  <si>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</si>
  <si>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</si>
  <si>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</si>
  <si>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</si>
  <si>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</si>
  <si>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</si>
  <si>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</si>
  <si>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</si>
  <si>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</si>
  <si>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</si>
  <si>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</si>
  <si>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</si>
  <si>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</si>
  <si>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</si>
  <si>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</si>
  <si>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</si>
  <si>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</si>
  <si>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</si>
  <si>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</si>
  <si>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</si>
  <si>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</si>
  <si>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</si>
  <si>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</si>
  <si>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</si>
  <si>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</si>
  <si>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</si>
  <si>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</si>
  <si>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</si>
  <si>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</si>
  <si>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</si>
  <si>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</si>
  <si>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</si>
  <si>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</si>
  <si>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</si>
  <si>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</si>
  <si>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</si>
  <si>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</si>
  <si>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</si>
  <si>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</si>
  <si>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</si>
  <si>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</si>
  <si>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</si>
  <si>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</si>
  <si>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</si>
  <si>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</si>
  <si>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</si>
  <si>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</si>
  <si>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</si>
  <si>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</si>
  <si>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</si>
  <si>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</si>
  <si>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</si>
  <si>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</si>
  <si>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</si>
  <si>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</si>
  <si>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</si>
  <si>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</si>
  <si>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</si>
  <si>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</si>
  <si>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</si>
  <si>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</si>
  <si>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</si>
  <si>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</si>
  <si>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</si>
  <si>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</si>
  <si>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</si>
  <si>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</si>
  <si>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</si>
  <si>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</si>
  <si>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</si>
  <si>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</si>
  <si>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</si>
  <si>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</si>
  <si>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</si>
  <si>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</si>
  <si>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</si>
  <si>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</si>
  <si>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</si>
  <si>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</si>
  <si>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</si>
  <si>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</si>
  <si>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</si>
  <si>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</si>
  <si>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</si>
  <si>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</si>
  <si>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</si>
  <si>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</si>
  <si>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</si>
  <si>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</si>
  <si>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</si>
  <si>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</si>
  <si>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</si>
  <si>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</si>
  <si>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</si>
  <si>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</si>
  <si>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</si>
  <si>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</si>
  <si>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</si>
  <si>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</si>
  <si>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</si>
  <si>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</si>
  <si>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</si>
  <si>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</si>
  <si>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</si>
  <si>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</si>
  <si>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</si>
  <si>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</si>
  <si>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</si>
  <si>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</si>
  <si>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</si>
  <si>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</si>
  <si>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</si>
  <si>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</si>
  <si>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</si>
  <si>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</si>
  <si>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</si>
  <si>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</si>
  <si>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</si>
  <si>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</si>
  <si>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</si>
  <si>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</si>
  <si>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</si>
  <si>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</si>
  <si>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</si>
  <si>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</si>
  <si>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</si>
  <si>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</si>
  <si>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</si>
  <si>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</si>
  <si>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</si>
  <si>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</si>
  <si>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</si>
  <si>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</si>
  <si>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</si>
  <si>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</si>
  <si>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</si>
  <si>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</si>
  <si>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</si>
  <si>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</si>
  <si>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</si>
  <si>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</si>
  <si>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</si>
  <si>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</si>
  <si>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</si>
  <si>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</si>
  <si>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</si>
  <si>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</si>
  <si>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</si>
  <si>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</si>
  <si>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</si>
  <si>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</si>
  <si>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</si>
  <si>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</si>
  <si>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</si>
  <si>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</si>
  <si>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</si>
  <si>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</si>
  <si>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</si>
  <si>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</si>
  <si>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</si>
  <si>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</si>
  <si>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</si>
  <si>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</si>
  <si>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</si>
  <si>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</si>
  <si>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</si>
  <si>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</si>
  <si>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</si>
  <si>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</si>
  <si>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</si>
  <si>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</si>
  <si>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</si>
  <si>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</si>
  <si>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</si>
  <si>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</si>
  <si>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</si>
  <si>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</si>
  <si>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</si>
  <si>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</si>
  <si>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</si>
  <si>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</si>
  <si>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</si>
  <si>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</si>
  <si>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</si>
  <si>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</si>
  <si>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</si>
  <si>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</si>
  <si>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</si>
  <si>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</si>
  <si>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</si>
  <si>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</si>
  <si>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</si>
  <si>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</si>
  <si>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</si>
  <si>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</si>
  <si>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</si>
  <si>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</si>
  <si>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</si>
  <si>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</si>
  <si>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</si>
  <si>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</si>
  <si>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</si>
  <si>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</si>
  <si>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</si>
  <si>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</si>
  <si>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</si>
  <si>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</si>
  <si>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</si>
  <si>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</si>
  <si>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</si>
  <si>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</si>
  <si>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</si>
  <si>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</si>
  <si>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</si>
  <si>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</si>
  <si>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</si>
  <si>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</si>
  <si>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</si>
  <si>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</si>
  <si>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</si>
  <si>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</si>
  <si>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</si>
  <si>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</si>
  <si>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</si>
  <si>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</si>
  <si>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</si>
  <si>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</si>
  <si>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</si>
  <si>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</si>
  <si>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</si>
  <si>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</si>
  <si>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</si>
  <si>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</si>
  <si>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</si>
  <si>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</si>
  <si>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</si>
  <si>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</si>
  <si>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</si>
  <si>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</si>
  <si>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</si>
  <si>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</si>
  <si>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</si>
  <si>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</si>
  <si>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</si>
  <si>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</si>
  <si>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</si>
  <si>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</si>
  <si>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</si>
  <si>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</si>
  <si>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</si>
  <si>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</si>
  <si>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</si>
  <si>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</si>
  <si>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</si>
  <si>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</si>
  <si>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</si>
  <si>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</si>
  <si>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</si>
  <si>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</si>
  <si>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</si>
  <si>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</si>
  <si>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</si>
  <si>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</si>
  <si>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</si>
  <si>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</si>
  <si>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</si>
  <si>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</si>
  <si>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</si>
  <si>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</si>
  <si>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</si>
  <si>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</si>
  <si>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</si>
  <si>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</si>
  <si>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</si>
  <si>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</si>
  <si>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</si>
  <si>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</si>
  <si>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</si>
  <si>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</si>
  <si>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</si>
  <si>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</si>
  <si>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</si>
  <si>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</si>
  <si>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</si>
  <si>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</si>
  <si>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</si>
  <si>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</si>
  <si>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</si>
  <si>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</si>
  <si>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</si>
  <si>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</si>
  <si>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</si>
  <si>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</si>
  <si>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</si>
  <si>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</si>
  <si>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</si>
  <si>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</si>
  <si>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</si>
  <si>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</si>
  <si>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</si>
  <si>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</si>
  <si>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</si>
  <si>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</si>
  <si>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</si>
  <si>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</si>
  <si>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</si>
  <si>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</si>
  <si>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</si>
  <si>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</si>
  <si>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</si>
  <si>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</si>
  <si>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</si>
  <si>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</si>
  <si>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</si>
  <si>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</si>
  <si>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</si>
  <si>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</si>
  <si>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</si>
  <si>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</si>
  <si>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</si>
  <si>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</si>
  <si>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</si>
  <si>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</si>
  <si>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</si>
  <si>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</si>
  <si>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</si>
  <si>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</si>
  <si>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</si>
  <si>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</si>
  <si>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</si>
  <si>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</si>
  <si>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</si>
  <si>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</si>
  <si>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</si>
  <si>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</si>
  <si>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</si>
  <si>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</si>
  <si>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</si>
  <si>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</si>
  <si>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</si>
  <si>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</si>
  <si>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</si>
  <si>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</si>
  <si>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</si>
  <si>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</si>
  <si>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</si>
  <si>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</si>
  <si>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</si>
  <si>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</si>
  <si>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</si>
  <si>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</si>
  <si>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</si>
  <si>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</si>
  <si>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</si>
  <si>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</si>
  <si>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</si>
  <si>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</si>
  <si>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</si>
  <si>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</si>
  <si>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</si>
  <si>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</si>
  <si>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</si>
  <si>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</si>
  <si>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</si>
  <si>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</si>
  <si>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</si>
  <si>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</si>
  <si>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</si>
  <si>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</si>
  <si>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</si>
  <si>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</si>
  <si>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</si>
  <si>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</si>
  <si>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</si>
  <si>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</si>
  <si>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</si>
  <si>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</si>
  <si>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</si>
  <si>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</si>
  <si>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</si>
  <si>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</si>
  <si>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</si>
  <si>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</si>
  <si>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</si>
  <si>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</si>
  <si>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</si>
  <si>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</si>
  <si>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</si>
  <si>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</si>
  <si>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</si>
  <si>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</si>
  <si>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</si>
  <si>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</si>
  <si>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</si>
  <si>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</si>
  <si>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</si>
  <si>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</si>
  <si>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</si>
  <si>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</si>
  <si>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</si>
  <si>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</si>
  <si>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</si>
  <si>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</si>
  <si>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</si>
  <si>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</si>
  <si>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</si>
  <si>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</si>
  <si>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</si>
  <si>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</si>
  <si>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</si>
  <si>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</si>
  <si>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</si>
  <si>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</si>
  <si>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</si>
  <si>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</si>
  <si>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</si>
  <si>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</si>
  <si>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</si>
  <si>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</si>
  <si>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</si>
  <si>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</si>
  <si>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</si>
  <si>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</si>
  <si>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</si>
  <si>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</si>
  <si>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</si>
  <si>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</si>
  <si>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</si>
  <si>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</si>
  <si>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</si>
  <si>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</si>
  <si>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</si>
  <si>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</si>
  <si>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</si>
  <si>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</si>
  <si>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</si>
  <si>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</si>
  <si>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</si>
  <si>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</si>
  <si>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</si>
  <si>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</si>
  <si>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</si>
  <si>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</si>
  <si>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</si>
  <si>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</si>
  <si>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</si>
  <si>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</si>
  <si>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</si>
  <si>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</si>
  <si>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</si>
  <si>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</si>
  <si>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</si>
  <si>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</si>
  <si>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</si>
  <si>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</si>
  <si>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</si>
  <si>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</si>
  <si>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</si>
  <si>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</si>
  <si>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</si>
  <si>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</si>
  <si>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</si>
  <si>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</si>
  <si>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</si>
  <si>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</si>
  <si>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</si>
  <si>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</si>
  <si>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</si>
  <si>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</si>
  <si>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</si>
  <si>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</si>
  <si>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</si>
  <si>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</si>
  <si>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</si>
  <si>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</si>
  <si>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</si>
  <si>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</si>
  <si>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</si>
  <si>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</si>
  <si>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</si>
  <si>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</si>
  <si>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</si>
  <si>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</si>
  <si>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</si>
  <si>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</si>
  <si>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</si>
  <si>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</si>
  <si>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</si>
  <si>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</si>
  <si>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</si>
  <si>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</si>
  <si>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</si>
  <si>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</si>
  <si>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</si>
  <si>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</si>
  <si>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</si>
  <si>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</si>
  <si>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</si>
  <si>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</si>
  <si>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</si>
  <si>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</si>
  <si>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</si>
  <si>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</si>
  <si>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</si>
  <si>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</si>
  <si>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</si>
  <si>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</si>
  <si>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</si>
  <si>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</si>
  <si>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</si>
  <si>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</si>
  <si>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</si>
  <si>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</si>
  <si>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</si>
  <si>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</si>
  <si>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</si>
  <si>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</si>
  <si>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</si>
  <si>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</si>
  <si>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</si>
  <si>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</si>
  <si>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</si>
  <si>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</si>
  <si>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</si>
  <si>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</si>
  <si>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</si>
  <si>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</si>
  <si>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</si>
  <si>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</si>
  <si>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</si>
  <si>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</si>
  <si>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</si>
  <si>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</si>
  <si>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</si>
  <si>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</si>
  <si>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</si>
  <si>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</si>
  <si>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</si>
  <si>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</si>
  <si>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</si>
  <si>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</si>
  <si>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</si>
  <si>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</si>
  <si>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</si>
  <si>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</si>
  <si>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</si>
  <si>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</si>
  <si>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</si>
  <si>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</si>
  <si>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</si>
  <si>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</si>
  <si>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</si>
  <si>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</si>
  <si>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</si>
  <si>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</si>
  <si>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</si>
  <si>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</si>
  <si>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</si>
  <si>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</si>
  <si>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</si>
  <si>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</si>
  <si>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</si>
  <si>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</si>
  <si>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</si>
  <si>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</si>
  <si>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</si>
  <si>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</si>
  <si>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</si>
  <si>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</si>
  <si>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</si>
  <si>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</si>
  <si>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</si>
  <si>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</si>
  <si>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</si>
  <si>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</si>
  <si>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</si>
  <si>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</si>
  <si>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</si>
  <si>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</si>
  <si>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</si>
  <si>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</si>
  <si>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</si>
  <si>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</si>
  <si>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</si>
  <si>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</si>
  <si>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</si>
  <si>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</si>
  <si>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</si>
  <si>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</si>
  <si>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</si>
  <si>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</si>
  <si>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</si>
  <si>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</si>
  <si>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</si>
  <si>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</si>
  <si>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</si>
  <si>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</si>
  <si>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</si>
  <si>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</si>
  <si>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</si>
  <si>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</si>
  <si>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</si>
  <si>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</si>
  <si>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</si>
  <si>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</si>
  <si>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</si>
  <si>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</si>
  <si>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</si>
  <si>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</si>
  <si>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</si>
  <si>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</si>
  <si>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</si>
  <si>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</si>
  <si>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</si>
  <si>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</si>
  <si>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</si>
  <si>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</si>
  <si>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</si>
  <si>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</si>
  <si>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</si>
  <si>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</si>
  <si>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</si>
  <si>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</si>
  <si>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</si>
  <si>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</si>
  <si>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</si>
  <si>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</si>
  <si>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</si>
  <si>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</si>
  <si>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</si>
  <si>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</si>
  <si>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</si>
  <si>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</si>
  <si>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</si>
  <si>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</si>
  <si>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</si>
  <si>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</si>
  <si>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</si>
  <si>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</si>
  <si>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</si>
  <si>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</si>
  <si>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</si>
  <si>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</si>
  <si>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</si>
  <si>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</si>
  <si>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</si>
  <si>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</si>
  <si>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</si>
  <si>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</si>
  <si>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</si>
  <si>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</si>
  <si>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</si>
  <si>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</si>
  <si>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</si>
  <si>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</si>
  <si>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</si>
  <si>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</si>
  <si>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</si>
  <si>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</si>
  <si>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</si>
  <si>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</si>
  <si>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</si>
  <si>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</si>
  <si>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</si>
  <si>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</si>
  <si>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</si>
  <si>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</si>
  <si>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</si>
  <si>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</si>
  <si>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</si>
  <si>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</si>
  <si>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</si>
  <si>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</si>
  <si>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</si>
  <si>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</si>
  <si>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</si>
  <si>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</si>
  <si>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</si>
  <si>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</si>
  <si>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</si>
  <si>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</si>
  <si>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</si>
  <si>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</si>
  <si>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</si>
  <si>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</si>
  <si>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</si>
  <si>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</si>
  <si>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</si>
  <si>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</si>
  <si>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</si>
  <si>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</si>
  <si>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</si>
  <si>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</si>
  <si>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</si>
  <si>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</si>
  <si>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</si>
  <si>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</si>
  <si>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</si>
  <si>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</si>
  <si>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</si>
  <si>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</si>
  <si>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</si>
  <si>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</si>
  <si>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</si>
  <si>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</si>
  <si>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</si>
  <si>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</si>
  <si>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</si>
  <si>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</si>
  <si>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</si>
  <si>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</si>
  <si>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</si>
  <si>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</si>
  <si>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</si>
  <si>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</si>
  <si>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</si>
  <si>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</si>
  <si>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</si>
  <si>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</si>
  <si>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</si>
  <si>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</si>
  <si>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</si>
  <si>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</si>
  <si>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</si>
  <si>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</si>
  <si>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</si>
  <si>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</si>
  <si>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</si>
  <si>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</si>
  <si>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</si>
  <si>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</si>
  <si>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</si>
  <si>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</si>
  <si>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</si>
  <si>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</si>
  <si>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</si>
  <si>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</si>
  <si>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</si>
  <si>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</si>
  <si>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</si>
  <si>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</si>
  <si>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</si>
  <si>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</si>
  <si>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</si>
  <si>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</si>
  <si>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</si>
  <si>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</si>
  <si>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</si>
  <si>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</si>
  <si>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</si>
  <si>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</si>
  <si>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</si>
  <si>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</si>
  <si>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</si>
  <si>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</si>
  <si>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</si>
  <si>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</si>
  <si>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</si>
  <si>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</si>
  <si>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</si>
  <si>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</si>
  <si>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</si>
  <si>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</si>
  <si>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</si>
  <si>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</si>
  <si>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</si>
  <si>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</si>
  <si>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</si>
  <si>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</si>
  <si>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</si>
  <si>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</si>
  <si>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</si>
  <si>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</si>
  <si>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</si>
  <si>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</si>
  <si>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</si>
  <si>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</si>
  <si>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</si>
  <si>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</si>
  <si>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</si>
  <si>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</si>
  <si>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</si>
  <si>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</si>
  <si>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</si>
  <si>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</si>
  <si>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</si>
  <si>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</si>
  <si>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</si>
  <si>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</si>
  <si>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</si>
  <si>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</si>
  <si>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</si>
  <si>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</si>
  <si>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</si>
  <si>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</si>
  <si>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</si>
  <si>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</si>
  <si>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</si>
  <si>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</si>
  <si>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</si>
  <si>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</si>
  <si>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</si>
  <si>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</si>
  <si>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</si>
  <si>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</si>
  <si>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</si>
  <si>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</si>
  <si>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</si>
  <si>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</si>
  <si>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</si>
  <si>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</si>
  <si>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</si>
  <si>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</si>
  <si>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</si>
  <si>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</si>
  <si>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</si>
  <si>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</si>
  <si>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</si>
  <si>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</si>
  <si>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</si>
  <si>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</si>
  <si>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</si>
  <si>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</si>
  <si>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</si>
  <si>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</si>
  <si>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</si>
  <si>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</si>
  <si>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</si>
  <si>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</si>
  <si>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</si>
  <si>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</si>
  <si>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</si>
  <si>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</si>
  <si>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</si>
  <si>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</si>
  <si>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</si>
  <si>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</si>
  <si>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</si>
  <si>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</si>
  <si>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</si>
  <si>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</si>
  <si>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</si>
  <si>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</si>
  <si>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</si>
  <si>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</si>
  <si>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</si>
  <si>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</si>
  <si>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</si>
  <si>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</si>
  <si>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</si>
  <si>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</si>
  <si>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</si>
  <si>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</si>
  <si>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</si>
  <si>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</si>
  <si>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</si>
  <si>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</si>
  <si>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</si>
  <si>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</si>
  <si>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</si>
  <si>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</si>
  <si>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</si>
  <si>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</si>
  <si>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</si>
  <si>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</si>
  <si>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</si>
  <si>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</si>
  <si>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</si>
  <si>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</si>
  <si>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</si>
  <si>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</si>
  <si>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</si>
  <si>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</si>
  <si>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</si>
  <si>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</si>
  <si>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</si>
  <si>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</si>
  <si>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</si>
  <si>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</si>
  <si>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</si>
  <si>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</si>
  <si>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</si>
  <si>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</si>
  <si>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</si>
  <si>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</si>
  <si>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</si>
  <si>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</si>
  <si>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</si>
  <si>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</si>
  <si>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</si>
  <si>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</si>
  <si>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</si>
  <si>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</si>
  <si>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</si>
  <si>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</si>
  <si>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</si>
  <si>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</si>
  <si>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</si>
  <si>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</si>
  <si>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</si>
  <si>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</si>
  <si>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</si>
  <si>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</si>
  <si>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</si>
  <si>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</si>
  <si>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</si>
  <si>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</si>
  <si>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</si>
  <si>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</si>
  <si>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</si>
  <si>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</si>
  <si>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</si>
  <si>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</si>
  <si>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</si>
  <si>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</si>
  <si>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</si>
  <si>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</si>
  <si>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</si>
  <si>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</si>
  <si>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</si>
  <si>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</si>
  <si>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</si>
  <si>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</si>
  <si>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</si>
  <si>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</si>
  <si>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</si>
  <si>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</si>
  <si>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</si>
  <si>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</si>
  <si>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</si>
  <si>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</si>
  <si>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</si>
  <si>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</si>
  <si>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</si>
  <si>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</si>
  <si>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</si>
  <si>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</si>
  <si>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</si>
  <si>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</si>
  <si>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</si>
  <si>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</si>
  <si>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</si>
  <si>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</si>
  <si>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</si>
  <si>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</si>
  <si>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</si>
  <si>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</si>
  <si>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</si>
  <si>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</si>
  <si>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</si>
  <si>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</si>
  <si>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</si>
  <si>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</si>
  <si>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</si>
  <si>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</si>
  <si>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</si>
  <si>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</si>
  <si>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</si>
  <si>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</si>
  <si>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</si>
  <si>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</si>
  <si>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</si>
  <si>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</si>
  <si>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</si>
  <si>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</si>
  <si>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</si>
  <si>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</si>
  <si>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</si>
  <si>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</si>
  <si>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</si>
  <si>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</si>
  <si>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</si>
  <si>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</si>
  <si>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</si>
  <si>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</si>
  <si>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</si>
  <si>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</si>
  <si>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</si>
  <si>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</si>
  <si>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</si>
  <si>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</si>
  <si>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</si>
  <si>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</si>
  <si>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</si>
  <si>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</si>
  <si>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</si>
  <si>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</si>
  <si>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</si>
  <si>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</si>
  <si>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</si>
  <si>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</si>
  <si>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</si>
  <si>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</si>
  <si>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</si>
  <si>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</si>
  <si>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</si>
  <si>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</si>
  <si>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</si>
  <si>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</si>
  <si>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</si>
  <si>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</si>
  <si>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</si>
  <si>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</si>
  <si>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</si>
  <si>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</si>
  <si>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</si>
  <si>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</si>
  <si>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</si>
  <si>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</si>
  <si>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</si>
  <si>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</si>
  <si>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</si>
  <si>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</si>
  <si>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</si>
  <si>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</si>
  <si>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</si>
  <si>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</si>
  <si>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</si>
  <si>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</si>
  <si>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</si>
  <si>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</si>
  <si>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</si>
  <si>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</si>
  <si>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</si>
  <si>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</si>
  <si>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</si>
  <si>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</si>
  <si>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</si>
  <si>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</si>
  <si>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</si>
  <si>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</si>
  <si>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</si>
  <si>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</si>
  <si>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</si>
  <si>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</si>
  <si>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</si>
  <si>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</si>
  <si>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</si>
  <si>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</si>
  <si>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</si>
  <si>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</si>
  <si>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</si>
  <si>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</si>
  <si>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</si>
  <si>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</si>
  <si>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</si>
  <si>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</si>
  <si>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</si>
  <si>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</si>
  <si>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</si>
  <si>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</si>
  <si>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</si>
  <si>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</si>
  <si>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</si>
  <si>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</si>
  <si>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</si>
  <si>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</si>
  <si>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</si>
  <si>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</si>
  <si>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</si>
  <si>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</si>
  <si>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</si>
  <si>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</si>
  <si>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</si>
  <si>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</si>
  <si>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</si>
  <si>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</si>
  <si>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</si>
  <si>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</si>
  <si>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</si>
  <si>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</si>
  <si>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</si>
  <si>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</si>
  <si>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</si>
  <si>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</si>
  <si>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</si>
  <si>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</si>
  <si>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</si>
  <si>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</si>
  <si>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</si>
  <si>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</si>
  <si>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</si>
  <si>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</si>
  <si>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</si>
  <si>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</si>
  <si>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</si>
  <si>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</si>
  <si>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</si>
  <si>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</si>
  <si>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</si>
  <si>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</si>
  <si>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</si>
  <si>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</si>
  <si>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</si>
  <si>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</si>
  <si>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</si>
  <si>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</si>
  <si>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</si>
  <si>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</si>
  <si>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</si>
  <si>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</si>
  <si>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</si>
  <si>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</si>
  <si>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</si>
  <si>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</si>
  <si>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</si>
  <si>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</si>
  <si>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</si>
  <si>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</si>
  <si>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</si>
  <si>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</si>
  <si>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</si>
  <si>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</si>
  <si>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</si>
  <si>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</si>
  <si>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</si>
  <si>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</si>
  <si>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</si>
  <si>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</si>
  <si>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</si>
  <si>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</si>
  <si>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</si>
  <si>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</si>
  <si>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</si>
  <si>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</si>
  <si>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</si>
  <si>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</si>
  <si>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</si>
  <si>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</si>
  <si>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</si>
  <si>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</si>
  <si>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</si>
  <si>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</si>
  <si>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</si>
  <si>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</si>
  <si>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</si>
  <si>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</si>
  <si>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</si>
  <si>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</si>
  <si>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</si>
  <si>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</si>
  <si>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</si>
  <si>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</si>
  <si>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</si>
  <si>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</si>
  <si>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</si>
  <si>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</si>
  <si>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</si>
  <si>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</si>
  <si>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</si>
  <si>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</si>
  <si>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</si>
  <si>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</si>
  <si>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</si>
  <si>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</si>
  <si>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</si>
  <si>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</si>
  <si>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</si>
  <si>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</si>
  <si>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</si>
  <si>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</si>
  <si>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</si>
  <si>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</si>
  <si>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</si>
  <si>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</si>
  <si>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</si>
  <si>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</si>
  <si>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</si>
  <si>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</si>
  <si>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</si>
  <si>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</si>
  <si>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</si>
  <si>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</si>
  <si>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</si>
  <si>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</si>
  <si>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</si>
  <si>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</si>
  <si>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</si>
  <si>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</si>
  <si>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</si>
  <si>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</si>
  <si>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</si>
  <si>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</si>
  <si>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</si>
  <si>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</si>
  <si>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</si>
  <si>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</si>
  <si>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</si>
  <si>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</si>
  <si>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</si>
  <si>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</si>
  <si>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</si>
  <si>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</si>
  <si>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</si>
  <si>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</si>
  <si>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</si>
  <si>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</si>
  <si>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</si>
  <si>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</si>
  <si>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</si>
  <si>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</si>
  <si>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</si>
  <si>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</si>
  <si>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</si>
  <si>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</si>
  <si>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</si>
  <si>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</si>
  <si>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</si>
  <si>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</si>
  <si>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</si>
  <si>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</si>
  <si>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</si>
  <si>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</si>
  <si>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</si>
  <si>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</si>
  <si>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</si>
  <si>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</si>
  <si>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</si>
  <si>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</si>
  <si>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</si>
  <si>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</si>
  <si>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</si>
  <si>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</si>
  <si>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</si>
  <si>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</si>
  <si>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</si>
  <si>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</si>
  <si>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</si>
  <si>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</si>
  <si>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</si>
  <si>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</si>
  <si>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</si>
  <si>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</si>
  <si>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</si>
  <si>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</si>
  <si>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</si>
  <si>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</si>
  <si>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</si>
  <si>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</si>
  <si>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</si>
  <si>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</si>
  <si>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</si>
  <si>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</si>
  <si>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</si>
  <si>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</si>
  <si>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</si>
  <si>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</si>
  <si>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</si>
  <si>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</si>
  <si>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</si>
  <si>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</si>
  <si>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</si>
  <si>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</si>
  <si>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</si>
  <si>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</si>
  <si>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</si>
  <si>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</si>
  <si>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</si>
  <si>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</si>
  <si>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</si>
  <si>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</si>
  <si>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</si>
  <si>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</si>
  <si>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</si>
  <si>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</si>
  <si>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</si>
  <si>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</si>
  <si>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</si>
  <si>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</si>
  <si>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</si>
  <si>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</si>
  <si>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</si>
  <si>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</si>
  <si>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</si>
  <si>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</si>
  <si>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</si>
  <si>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</si>
  <si>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</si>
  <si>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</si>
  <si>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</si>
  <si>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</si>
  <si>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</si>
  <si>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</si>
  <si>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</si>
  <si>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</si>
  <si>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</si>
  <si>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</si>
  <si>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</si>
  <si>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</si>
  <si>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</si>
  <si>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</si>
  <si>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</si>
  <si>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</si>
  <si>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</si>
  <si>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</si>
  <si>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</si>
  <si>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</si>
  <si>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</si>
  <si>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</si>
  <si>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</si>
  <si>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</si>
  <si>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</si>
  <si>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</si>
  <si>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</si>
  <si>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</si>
  <si>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</si>
  <si>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</si>
  <si>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</si>
  <si>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</si>
  <si>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</si>
  <si>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</si>
  <si>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</si>
  <si>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</si>
  <si>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</si>
  <si>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</si>
  <si>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</si>
  <si>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</si>
  <si>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</si>
  <si>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</si>
  <si>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</si>
  <si>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</si>
  <si>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</si>
  <si>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</si>
  <si>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</si>
  <si>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</si>
  <si>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</si>
  <si>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</si>
  <si>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</si>
  <si>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</si>
  <si>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</si>
  <si>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</si>
  <si>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</si>
  <si>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</si>
  <si>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</si>
  <si>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</si>
  <si>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</si>
  <si>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</si>
  <si>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</si>
  <si>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</si>
  <si>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</si>
  <si>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</si>
  <si>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</si>
  <si>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</si>
  <si>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</si>
  <si>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</si>
  <si>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</si>
  <si>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</si>
  <si>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</si>
  <si>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</si>
  <si>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</si>
  <si>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</si>
  <si>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</si>
  <si>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</si>
  <si>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</si>
  <si>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</si>
  <si>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</si>
  <si>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</si>
  <si>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</si>
  <si>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</si>
  <si>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</si>
  <si>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</si>
  <si>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</si>
  <si>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</si>
  <si>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</si>
  <si>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</si>
  <si>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</si>
  <si>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</si>
  <si>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</si>
  <si>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</si>
  <si>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</si>
  <si>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</si>
  <si>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</si>
  <si>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</si>
  <si>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</si>
  <si>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</si>
  <si>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</si>
  <si>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</si>
  <si>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</si>
  <si>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</si>
  <si>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</si>
  <si>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</si>
  <si>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</si>
  <si>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</si>
  <si>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</si>
  <si>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</si>
  <si>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</si>
  <si>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</si>
  <si>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</si>
  <si>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</si>
  <si>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</si>
  <si>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</si>
  <si>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</si>
  <si>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</si>
  <si>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</si>
  <si>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</si>
  <si>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</si>
  <si>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</si>
  <si>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</si>
  <si>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</si>
  <si>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</si>
  <si>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</si>
  <si>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</si>
  <si>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</si>
  <si>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</si>
  <si>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</si>
  <si>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</si>
  <si>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</si>
  <si>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</si>
  <si>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</si>
  <si>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</si>
  <si>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</si>
  <si>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</si>
  <si>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</si>
  <si>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</si>
  <si>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</si>
  <si>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</si>
  <si>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</si>
  <si>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</si>
  <si>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</si>
  <si>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</si>
  <si>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</si>
  <si>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</si>
  <si>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</si>
  <si>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</si>
  <si>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</si>
  <si>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</si>
  <si>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</si>
  <si>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</si>
  <si>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</si>
  <si>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</si>
  <si>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</si>
  <si>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</si>
  <si>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</si>
  <si>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</si>
  <si>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</si>
  <si>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</si>
  <si>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</si>
  <si>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</si>
  <si>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</si>
  <si>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</si>
  <si>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</si>
  <si>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</si>
  <si>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</si>
  <si>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</si>
  <si>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</si>
  <si>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</si>
  <si>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</si>
  <si>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</si>
  <si>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</si>
  <si>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</si>
  <si>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</si>
  <si>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</si>
  <si>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</si>
  <si>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</si>
  <si>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</si>
  <si>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</si>
  <si>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</si>
  <si>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</si>
  <si>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</si>
  <si>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</si>
  <si>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</si>
  <si>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</si>
  <si>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</si>
  <si>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</si>
  <si>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</si>
  <si>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</si>
  <si>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</si>
  <si>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</si>
  <si>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</si>
  <si>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</si>
  <si>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</si>
  <si>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</si>
  <si>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</si>
  <si>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</si>
  <si>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</si>
  <si>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</si>
  <si>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</si>
  <si>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</si>
  <si>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</si>
  <si>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</si>
  <si>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</si>
  <si>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</si>
  <si>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</si>
  <si>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</si>
  <si>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</si>
  <si>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</si>
  <si>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</si>
  <si>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</si>
  <si>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</si>
  <si>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</si>
  <si>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</si>
  <si>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</si>
  <si>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</si>
  <si>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</si>
  <si>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</si>
  <si>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</si>
  <si>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</si>
  <si>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</si>
  <si>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</si>
  <si>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</si>
  <si>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</si>
  <si>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</si>
  <si>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</si>
  <si>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</si>
  <si>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</si>
  <si>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</si>
  <si>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</si>
  <si>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</si>
  <si>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</si>
  <si>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</si>
  <si>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</si>
  <si>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</si>
  <si>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</si>
  <si>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</si>
  <si>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</si>
  <si>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</si>
  <si>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</si>
  <si>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</si>
  <si>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</si>
  <si>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</si>
  <si>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</si>
  <si>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</si>
  <si>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</si>
  <si>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</si>
  <si>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</si>
  <si>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</si>
  <si>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</si>
  <si>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</si>
  <si>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</si>
  <si>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</si>
  <si>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</si>
  <si>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</si>
  <si>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</si>
  <si>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</si>
  <si>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</si>
  <si>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</si>
  <si>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</si>
  <si>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</si>
  <si>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</si>
  <si>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</si>
  <si>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</si>
  <si>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</si>
  <si>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</si>
  <si>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</si>
  <si>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</si>
  <si>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</si>
  <si>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</si>
  <si>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</si>
  <si>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</si>
  <si>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</si>
  <si>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</si>
  <si>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</si>
  <si>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</si>
  <si>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</si>
  <si>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</si>
  <si>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</si>
  <si>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</si>
  <si>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</si>
  <si>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</si>
  <si>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</si>
  <si>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</si>
  <si>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</si>
  <si>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</si>
  <si>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</si>
  <si>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</si>
  <si>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</si>
  <si>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</si>
  <si>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</si>
  <si>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</si>
  <si>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</si>
  <si>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</si>
  <si>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</si>
  <si>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</si>
  <si>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</si>
  <si>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</si>
  <si>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</si>
  <si>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</si>
  <si>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</si>
  <si>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</si>
  <si>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</si>
  <si>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</si>
  <si>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</si>
  <si>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</si>
  <si>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</si>
  <si>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</si>
  <si>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</si>
  <si>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</si>
  <si>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</si>
  <si>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</si>
  <si>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</si>
  <si>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</si>
  <si>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</si>
  <si>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</si>
  <si>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</si>
  <si>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</si>
  <si>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</si>
  <si>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</si>
  <si>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</si>
  <si>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</si>
  <si>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</si>
  <si>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</si>
  <si>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</si>
  <si>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</si>
  <si>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</si>
  <si>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</si>
  <si>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</si>
  <si>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</si>
  <si>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</si>
  <si>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</si>
  <si>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</si>
  <si>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</si>
  <si>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</si>
  <si>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</si>
  <si>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</si>
  <si>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</si>
  <si>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</si>
  <si>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</si>
  <si>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</si>
  <si>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</si>
  <si>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</si>
  <si>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</si>
  <si>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</si>
  <si>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</si>
  <si>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</si>
  <si>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</si>
  <si>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</si>
  <si>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</si>
  <si>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</si>
  <si>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</si>
  <si>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</si>
  <si>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</si>
  <si>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</si>
  <si>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</si>
  <si>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</si>
  <si>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</si>
  <si>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</si>
  <si>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</si>
  <si>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</si>
  <si>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</si>
  <si>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</si>
  <si>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</si>
  <si>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</si>
  <si>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</si>
  <si>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</si>
  <si>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</si>
  <si>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</si>
  <si>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</si>
  <si>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</si>
  <si>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</si>
  <si>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</si>
  <si>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</si>
  <si>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</si>
  <si>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</si>
  <si>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</si>
  <si>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</si>
  <si>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</si>
  <si>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</si>
  <si>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</si>
  <si>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</si>
  <si>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</si>
  <si>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</si>
  <si>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</si>
  <si>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</si>
  <si>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</si>
  <si>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</si>
  <si>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</si>
  <si>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</si>
  <si>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</si>
  <si>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</si>
  <si>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</si>
  <si>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</si>
  <si>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</si>
  <si>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</si>
  <si>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</si>
  <si>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</si>
  <si>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</si>
  <si>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</si>
  <si>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</si>
  <si>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</si>
  <si>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</si>
  <si>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</si>
  <si>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</si>
  <si>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</si>
  <si>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</si>
  <si>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</si>
  <si>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</si>
  <si>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</si>
  <si>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</si>
  <si>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</si>
  <si>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</si>
  <si>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</si>
  <si>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</si>
  <si>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</si>
  <si>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</si>
  <si>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</si>
  <si>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</si>
  <si>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</si>
  <si>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</si>
  <si>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</si>
  <si>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</si>
  <si>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</si>
  <si>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</si>
  <si>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</si>
  <si>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</si>
  <si>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</si>
  <si>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</si>
  <si>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</si>
  <si>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</si>
  <si>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</si>
  <si>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</si>
  <si>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</si>
  <si>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</si>
  <si>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</si>
  <si>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</si>
  <si>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</si>
  <si>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</si>
  <si>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</si>
  <si>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</si>
  <si>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</si>
  <si>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</si>
  <si>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</si>
  <si>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</si>
  <si>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</si>
  <si>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</si>
  <si>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</si>
  <si>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</si>
  <si>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</si>
  <si>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</si>
  <si>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</si>
  <si>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</si>
  <si>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</si>
  <si>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</si>
  <si>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</si>
  <si>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</si>
  <si>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</si>
  <si>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</si>
  <si>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</si>
  <si>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</si>
  <si>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</si>
  <si>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</si>
  <si>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</si>
  <si>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</si>
  <si>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</si>
  <si>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</si>
  <si>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</si>
  <si>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</si>
  <si>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</si>
  <si>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</si>
  <si>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</si>
  <si>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</si>
  <si>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</si>
  <si>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</si>
  <si>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</si>
  <si>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</si>
  <si>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</si>
  <si>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</si>
  <si>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</si>
  <si>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</si>
  <si>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</si>
  <si>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</si>
  <si>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</si>
  <si>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</si>
  <si>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</si>
  <si>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</si>
  <si>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</si>
  <si>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</si>
  <si>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</si>
  <si>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</si>
  <si>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</si>
  <si>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</si>
  <si>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</si>
  <si>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</si>
  <si>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</si>
  <si>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</si>
  <si>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</si>
  <si>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</si>
  <si>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</si>
  <si>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</si>
  <si>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</si>
  <si>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</si>
  <si>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</si>
  <si>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</si>
  <si>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</si>
  <si>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</si>
  <si>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</si>
  <si>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</si>
  <si>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</si>
  <si>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</si>
  <si>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</si>
  <si>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</si>
  <si>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</si>
  <si>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</si>
  <si>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</si>
  <si>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</si>
  <si>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</si>
  <si>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</si>
  <si>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</si>
  <si>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</si>
  <si>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</si>
  <si>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</si>
  <si>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</si>
  <si>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</si>
  <si>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</si>
  <si>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</si>
  <si>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</si>
  <si>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</si>
  <si>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</si>
  <si>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</si>
  <si>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</si>
  <si>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</si>
  <si>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</si>
  <si>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</si>
  <si>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</si>
  <si>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</si>
  <si>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</si>
  <si>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</si>
  <si>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</si>
  <si>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</si>
  <si>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</si>
  <si>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</si>
  <si>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</si>
  <si>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</si>
  <si>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</si>
  <si>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</si>
  <si>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</si>
  <si>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</si>
  <si>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</si>
  <si>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</si>
  <si>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</si>
  <si>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</si>
  <si>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</si>
  <si>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</si>
  <si>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</si>
  <si>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</si>
  <si>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</si>
  <si>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</si>
  <si>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</si>
  <si>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</si>
  <si>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</si>
  <si>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</si>
  <si>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</si>
  <si>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</si>
  <si>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</si>
  <si>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</si>
  <si>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</si>
  <si>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</si>
  <si>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</si>
  <si>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</si>
  <si>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</si>
  <si>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</si>
  <si>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</si>
  <si>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</si>
  <si>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</si>
  <si>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</si>
  <si>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</si>
  <si>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</si>
  <si>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</si>
  <si>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</si>
  <si>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</si>
  <si>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</si>
  <si>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</si>
  <si>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</si>
  <si>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</si>
  <si>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</si>
  <si>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</si>
  <si>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</si>
  <si>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</si>
  <si>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</si>
  <si>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</si>
  <si>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</si>
  <si>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</si>
  <si>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</si>
  <si>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</si>
  <si>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</si>
  <si>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</si>
  <si>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</si>
  <si>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</si>
  <si>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</si>
  <si>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</si>
  <si>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</si>
  <si>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</si>
  <si>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</si>
  <si>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</si>
  <si>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</si>
  <si>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</si>
  <si>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</si>
  <si>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</si>
  <si>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</si>
  <si>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</si>
  <si>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</si>
  <si>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</si>
  <si>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</si>
  <si>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</si>
  <si>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</si>
  <si>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</si>
  <si>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</si>
  <si>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</si>
  <si>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</si>
  <si>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</si>
  <si>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</si>
  <si>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</si>
  <si>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</si>
  <si>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</si>
  <si>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</si>
  <si>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</si>
  <si>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</si>
  <si>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</si>
  <si>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</si>
  <si>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</si>
  <si>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</si>
  <si>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</si>
  <si>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</si>
  <si>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</si>
  <si>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</si>
  <si>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</si>
  <si>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</si>
  <si>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</si>
  <si>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</si>
  <si>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</si>
  <si>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</si>
  <si>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</si>
  <si>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</si>
  <si>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</si>
  <si>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</si>
  <si>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</si>
  <si>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</si>
  <si>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</si>
  <si>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</si>
  <si>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</si>
  <si>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</si>
  <si>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</si>
  <si>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</si>
  <si>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</si>
  <si>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</si>
  <si>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</si>
  <si>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</si>
  <si>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</si>
  <si>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</si>
  <si>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</si>
  <si>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</si>
  <si>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</si>
  <si>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</si>
  <si>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</si>
  <si>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</si>
  <si>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</si>
  <si>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</si>
  <si>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</si>
  <si>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</si>
  <si>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</si>
  <si>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</si>
  <si>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</si>
  <si>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</si>
  <si>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</si>
  <si>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</si>
  <si>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</si>
  <si>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</si>
  <si>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</si>
  <si>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</si>
  <si>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</si>
  <si>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</si>
  <si>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</si>
  <si>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</si>
  <si>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</si>
  <si>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</si>
  <si>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</si>
  <si>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</si>
  <si>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</si>
  <si>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</si>
  <si>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</si>
  <si>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</si>
  <si>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</si>
  <si>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</si>
  <si>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</si>
  <si>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</si>
  <si>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</si>
  <si>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</si>
  <si>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</si>
  <si>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</si>
  <si>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</si>
  <si>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</si>
  <si>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</si>
  <si>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</si>
  <si>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</si>
  <si>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</si>
  <si>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</si>
  <si>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</si>
  <si>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</si>
  <si>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</si>
  <si>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</si>
  <si>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</si>
  <si>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</si>
  <si>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</si>
  <si>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</si>
  <si>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</si>
  <si>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</si>
  <si>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</si>
  <si>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</si>
  <si>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</si>
  <si>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</si>
  <si>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</si>
  <si>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</si>
  <si>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</si>
  <si>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</si>
  <si>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</si>
  <si>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</si>
  <si>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</si>
  <si>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</si>
  <si>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</si>
  <si>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</si>
  <si>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</si>
  <si>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</si>
  <si>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</si>
  <si>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</si>
  <si>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</si>
  <si>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</si>
  <si>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</si>
  <si>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</si>
  <si>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</si>
  <si>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</si>
  <si>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</si>
  <si>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</si>
  <si>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</si>
  <si>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</si>
  <si>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</si>
  <si>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</si>
  <si>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</si>
  <si>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</si>
  <si>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</si>
  <si>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</si>
  <si>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</si>
  <si>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</si>
  <si>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</si>
  <si>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</si>
  <si>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</si>
  <si>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</si>
  <si>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</si>
  <si>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</si>
  <si>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</si>
  <si>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</si>
  <si>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</si>
  <si>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</si>
  <si>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</si>
  <si>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</si>
  <si>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</si>
  <si>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</si>
  <si>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</si>
  <si>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</si>
  <si>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</si>
  <si>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</si>
  <si>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</si>
  <si>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</si>
  <si>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</si>
  <si>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</si>
  <si>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</si>
  <si>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</si>
  <si>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</si>
  <si>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</si>
  <si>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</si>
  <si>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</si>
  <si>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</si>
  <si>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</si>
  <si>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</si>
  <si>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</si>
  <si>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</si>
  <si>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</si>
  <si>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</si>
  <si>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</si>
  <si>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</si>
  <si>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</si>
  <si>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</si>
  <si>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</si>
  <si>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</si>
  <si>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</si>
  <si>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</si>
  <si>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</si>
  <si>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</si>
  <si>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</si>
  <si>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</si>
  <si>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</si>
  <si>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</si>
  <si>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</si>
  <si>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</si>
  <si>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</si>
  <si>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</si>
  <si>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</si>
  <si>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</si>
  <si>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</si>
  <si>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</si>
  <si>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</si>
  <si>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</si>
  <si>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</si>
  <si>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</si>
  <si>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</si>
  <si>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</si>
  <si>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</si>
  <si>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</si>
  <si>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</si>
  <si>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</si>
  <si>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</si>
  <si>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</si>
  <si>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</si>
  <si>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</si>
  <si>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</si>
  <si>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</si>
  <si>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</si>
  <si>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</si>
  <si>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</si>
  <si>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</si>
  <si>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</si>
  <si>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</si>
  <si>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</si>
  <si>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</si>
  <si>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</si>
  <si>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</si>
  <si>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</si>
  <si>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</si>
  <si>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</si>
  <si>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</si>
  <si>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</si>
  <si>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</si>
  <si>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</si>
  <si>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</si>
  <si>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</si>
  <si>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</si>
  <si>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</si>
  <si>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</si>
  <si>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</si>
  <si>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</si>
  <si>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</si>
  <si>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</si>
  <si>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</si>
  <si>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</si>
  <si>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</si>
  <si>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</si>
  <si>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</si>
  <si>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</si>
  <si>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</si>
  <si>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</si>
  <si>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</si>
  <si>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</si>
  <si>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</si>
  <si>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</si>
  <si>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</si>
  <si>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</si>
  <si>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</si>
  <si>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</si>
  <si>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</si>
  <si>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</si>
  <si>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</si>
  <si>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</si>
  <si>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</si>
  <si>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</si>
  <si>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</si>
  <si>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</si>
  <si>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</si>
  <si>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</si>
  <si>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</si>
  <si>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</si>
  <si>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</si>
  <si>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</si>
  <si>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</si>
  <si>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</si>
  <si>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</si>
  <si>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</si>
  <si>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</si>
  <si>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</si>
  <si>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</si>
  <si>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</si>
  <si>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</si>
  <si>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</si>
  <si>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</si>
  <si>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</si>
  <si>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</si>
  <si>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</si>
  <si>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</si>
  <si>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</si>
  <si>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</si>
  <si>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</si>
  <si>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</si>
  <si>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</si>
  <si>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</si>
  <si>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</si>
  <si>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</si>
  <si>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</si>
  <si>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</si>
  <si>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</si>
  <si>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</si>
  <si>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</si>
  <si>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</si>
  <si>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</si>
  <si>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</si>
  <si>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</si>
  <si>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</si>
  <si>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</si>
  <si>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</si>
  <si>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</si>
  <si>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</si>
  <si>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</si>
  <si>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</si>
  <si>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</si>
  <si>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</si>
  <si>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</si>
  <si>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</si>
  <si>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</si>
  <si>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</si>
  <si>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</si>
  <si>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</si>
  <si>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</si>
  <si>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</si>
  <si>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</si>
  <si>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</si>
  <si>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</si>
  <si>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</si>
  <si>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</si>
  <si>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</si>
  <si>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</si>
  <si>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</si>
  <si>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</si>
  <si>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</si>
  <si>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</si>
  <si>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</si>
  <si>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</si>
  <si>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</si>
  <si>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</si>
  <si>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</si>
  <si>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</si>
  <si>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</si>
  <si>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</si>
  <si>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</si>
  <si>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</si>
  <si>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</si>
  <si>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</si>
  <si>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</si>
  <si>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</si>
  <si>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</si>
  <si>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</si>
  <si>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</si>
  <si>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</si>
  <si>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</si>
  <si>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</si>
  <si>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</si>
  <si>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</si>
  <si>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</si>
  <si>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</si>
  <si>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</si>
  <si>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</si>
  <si>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</si>
  <si>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</si>
  <si>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</si>
  <si>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</si>
  <si>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</si>
  <si>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</si>
  <si>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</si>
  <si>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</si>
  <si>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</si>
  <si>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</si>
  <si>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</si>
  <si>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</si>
  <si>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</si>
  <si>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</si>
  <si>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</si>
  <si>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</si>
  <si>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</si>
  <si>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</si>
  <si>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</si>
  <si>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</si>
  <si>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</si>
  <si>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</si>
  <si>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</si>
  <si>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</si>
  <si>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</si>
  <si>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</si>
  <si>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</si>
  <si>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</si>
  <si>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</si>
  <si>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</si>
  <si>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</si>
  <si>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</si>
  <si>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</si>
  <si>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</si>
  <si>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</si>
  <si>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</si>
  <si>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</si>
  <si>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</si>
  <si>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</si>
  <si>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</si>
  <si>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</si>
  <si>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</si>
  <si>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</si>
  <si>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</si>
  <si>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</si>
  <si>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</si>
  <si>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</si>
  <si>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</si>
  <si>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</si>
  <si>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</si>
  <si>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</si>
  <si>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</si>
  <si>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</si>
  <si>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</si>
  <si>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</si>
  <si>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</si>
  <si>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</si>
  <si>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</si>
  <si>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</si>
  <si>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</si>
  <si>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</si>
  <si>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</si>
  <si>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</si>
  <si>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</si>
  <si>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</si>
  <si>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</si>
  <si>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</si>
  <si>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</si>
  <si>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</si>
  <si>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</si>
  <si>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</si>
  <si>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</si>
  <si>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</si>
  <si>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</si>
  <si>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</si>
  <si>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</si>
  <si>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</si>
  <si>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</si>
  <si>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</si>
  <si>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</si>
  <si>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</si>
  <si>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</si>
  <si>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</si>
  <si>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</si>
  <si>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</si>
  <si>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</si>
  <si>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</si>
  <si>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</si>
  <si>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</si>
  <si>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</si>
  <si>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</si>
  <si>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</si>
  <si>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</si>
  <si>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</si>
  <si>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</si>
  <si>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</si>
  <si>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</si>
  <si>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</si>
  <si>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</si>
  <si>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</si>
  <si>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</si>
  <si>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</si>
  <si>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</si>
  <si>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</si>
  <si>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</si>
  <si>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</si>
  <si>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</si>
  <si>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</si>
  <si>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</si>
  <si>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</si>
  <si>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</si>
  <si>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</si>
  <si>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</si>
  <si>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</si>
  <si>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</si>
  <si>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</si>
  <si>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</si>
  <si>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</si>
  <si>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</si>
  <si>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</si>
  <si>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</si>
  <si>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</si>
  <si>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</si>
  <si>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</si>
  <si>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</si>
  <si>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</si>
  <si>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</si>
  <si>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</si>
  <si>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</si>
  <si>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</si>
  <si>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</si>
  <si>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</si>
  <si>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</si>
  <si>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</si>
  <si>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</si>
  <si>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</si>
  <si>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</si>
  <si>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</si>
  <si>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</si>
  <si>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</si>
  <si>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</si>
  <si>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</si>
  <si>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</si>
  <si>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</si>
  <si>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</si>
  <si>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</si>
  <si>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</si>
  <si>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</si>
  <si>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</si>
  <si>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</si>
  <si>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</si>
  <si>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</si>
  <si>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</si>
  <si>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</si>
  <si>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</si>
  <si>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</si>
  <si>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</si>
  <si>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</si>
  <si>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</si>
  <si>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</si>
  <si>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</si>
  <si>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</si>
  <si>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</si>
  <si>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</si>
  <si>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</si>
  <si>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</si>
  <si>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</si>
  <si>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</si>
  <si>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</si>
  <si>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</si>
  <si>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</si>
  <si>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</si>
  <si>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</si>
  <si>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</si>
  <si>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</si>
  <si>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</si>
  <si>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</si>
  <si>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</si>
  <si>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</si>
  <si>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</si>
  <si>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</si>
  <si>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</si>
  <si>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</si>
  <si>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</si>
  <si>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</si>
  <si>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</si>
  <si>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</si>
  <si>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</si>
  <si>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</si>
  <si>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</si>
  <si>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</si>
  <si>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</si>
  <si>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</si>
  <si>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</si>
  <si>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</si>
  <si>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</si>
  <si>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</si>
  <si>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</si>
  <si>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</si>
  <si>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</si>
  <si>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</si>
  <si>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</si>
  <si>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</si>
  <si>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</si>
  <si>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</si>
  <si>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</si>
  <si>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</si>
  <si>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</si>
  <si>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</si>
  <si>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</si>
  <si>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</si>
  <si>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</si>
  <si>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</si>
  <si>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</si>
  <si>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</si>
  <si>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</si>
  <si>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</si>
  <si>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</si>
  <si>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</si>
  <si>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</si>
  <si>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</si>
  <si>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</si>
  <si>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</si>
  <si>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</si>
  <si>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</si>
  <si>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</si>
  <si>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</si>
  <si>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</si>
  <si>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</si>
  <si>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</si>
  <si>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</si>
  <si>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</si>
  <si>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</si>
  <si>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</si>
  <si>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</si>
  <si>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</si>
  <si>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</si>
  <si>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</si>
  <si>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</si>
  <si>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</si>
  <si>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</si>
  <si>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</si>
  <si>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</si>
  <si>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</si>
  <si>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</si>
  <si>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</si>
  <si>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</si>
  <si>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</si>
  <si>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</si>
  <si>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</si>
  <si>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</si>
  <si>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</si>
  <si>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</si>
  <si>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</si>
  <si>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</si>
  <si>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</si>
  <si>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</si>
  <si>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</si>
  <si>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</si>
  <si>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</si>
  <si>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</si>
  <si>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</si>
  <si>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</si>
  <si>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</si>
  <si>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</si>
  <si>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</si>
  <si>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</si>
  <si>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</si>
  <si>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</si>
  <si>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</si>
  <si>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</si>
  <si>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</si>
  <si>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</si>
  <si>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</si>
  <si>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</si>
  <si>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</si>
  <si>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</si>
  <si>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</si>
  <si>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</si>
  <si>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</si>
  <si>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</si>
  <si>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</si>
  <si>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</si>
  <si>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</si>
  <si>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</si>
  <si>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</si>
  <si>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</si>
  <si>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</si>
  <si>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</si>
  <si>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</si>
  <si>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</si>
  <si>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</si>
  <si>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</si>
  <si>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</si>
  <si>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</si>
  <si>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</si>
  <si>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</si>
  <si>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</si>
  <si>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</si>
  <si>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</si>
  <si>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</si>
  <si>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</si>
  <si>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</si>
  <si>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</si>
  <si>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</si>
  <si>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</si>
  <si>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</si>
  <si>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</si>
  <si>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</si>
  <si>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</si>
  <si>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</si>
  <si>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</si>
  <si>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</si>
  <si>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</si>
  <si>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</si>
  <si>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</si>
  <si>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</si>
  <si>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</si>
  <si>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</si>
  <si>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</si>
  <si>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</si>
  <si>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</si>
  <si>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</si>
  <si>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</si>
  <si>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</si>
  <si>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</si>
  <si>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</si>
  <si>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</si>
  <si>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</si>
  <si>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</si>
  <si>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</si>
  <si>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</si>
  <si>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</si>
  <si>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</si>
  <si>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</si>
  <si>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</si>
  <si>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</si>
  <si>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</si>
  <si>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</si>
  <si>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</si>
  <si>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</si>
  <si>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</si>
  <si>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</si>
  <si>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</si>
  <si>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</si>
  <si>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</si>
  <si>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</si>
  <si>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</si>
  <si>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</si>
  <si>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</si>
  <si>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</si>
  <si>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</si>
  <si>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</si>
  <si>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</si>
  <si>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</si>
  <si>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</si>
  <si>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</si>
  <si>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</si>
  <si>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</si>
  <si>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</si>
  <si>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</si>
  <si>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</si>
  <si>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</si>
  <si>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</si>
  <si>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</si>
  <si>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</si>
  <si>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</si>
  <si>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</si>
  <si>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</si>
  <si>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</si>
  <si>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</si>
  <si>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</si>
  <si>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</si>
  <si>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</si>
  <si>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</si>
  <si>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</si>
  <si>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</si>
  <si>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</si>
  <si>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</si>
  <si>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</si>
  <si>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</si>
  <si>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</si>
  <si>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</si>
  <si>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</si>
  <si>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</si>
  <si>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</si>
  <si>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</si>
  <si>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</si>
  <si>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</si>
  <si>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</si>
  <si>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</si>
  <si>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</si>
  <si>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</si>
  <si>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</si>
  <si>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</si>
  <si>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</si>
  <si>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</si>
  <si>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</si>
  <si>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</si>
  <si>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</si>
  <si>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</si>
  <si>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</si>
  <si>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</si>
  <si>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</si>
  <si>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</si>
  <si>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</si>
  <si>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</si>
  <si>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</si>
  <si>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</si>
  <si>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</si>
  <si>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</si>
  <si>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</si>
  <si>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</si>
  <si>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</si>
  <si>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</si>
  <si>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</si>
  <si>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</si>
  <si>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</si>
  <si>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</si>
  <si>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</si>
  <si>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</si>
  <si>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</si>
  <si>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</si>
  <si>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</si>
  <si>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</si>
  <si>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</si>
  <si>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</si>
  <si>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</si>
  <si>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</si>
  <si>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</si>
  <si>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</si>
  <si>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</si>
  <si>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</si>
  <si>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</si>
  <si>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</si>
  <si>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</si>
  <si>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</si>
  <si>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</si>
  <si>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</si>
  <si>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</si>
  <si>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</si>
  <si>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</si>
  <si>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</si>
  <si>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</si>
  <si>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</si>
  <si>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</si>
  <si>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</si>
  <si>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</si>
  <si>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</si>
  <si>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</si>
  <si>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</si>
  <si>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</si>
  <si>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</si>
  <si>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</si>
  <si>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</si>
  <si>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</si>
  <si>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</si>
  <si>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</si>
  <si>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</si>
  <si>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</si>
  <si>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</si>
  <si>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</si>
  <si>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</si>
  <si>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</si>
  <si>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</si>
  <si>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</si>
  <si>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</si>
  <si>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</si>
  <si>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</si>
  <si>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</si>
  <si>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</si>
  <si>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</si>
  <si>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</si>
  <si>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</si>
  <si>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</si>
  <si>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</si>
  <si>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</si>
  <si>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</si>
  <si>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</si>
  <si>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</si>
  <si>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</si>
  <si>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</si>
  <si>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</si>
  <si>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</si>
  <si>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</si>
  <si>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</si>
  <si>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</si>
  <si>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</si>
  <si>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</si>
  <si>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</si>
  <si>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</si>
  <si>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</si>
  <si>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</si>
  <si>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</si>
  <si>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</si>
  <si>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</si>
  <si>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</si>
  <si>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</si>
  <si>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</si>
  <si>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</si>
  <si>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</si>
  <si>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</si>
  <si>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</si>
  <si>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</si>
  <si>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</si>
  <si>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</si>
  <si>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</si>
  <si>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</si>
  <si>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</si>
  <si>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</si>
  <si>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</si>
  <si>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</si>
  <si>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</si>
  <si>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</si>
  <si>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</si>
  <si>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</si>
  <si>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</si>
  <si>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</si>
  <si>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</si>
  <si>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</si>
  <si>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</si>
  <si>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</si>
  <si>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</si>
  <si>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</si>
  <si>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</si>
  <si>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</si>
  <si>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</si>
  <si>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</si>
  <si>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</si>
  <si>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</si>
  <si>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</si>
  <si>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</si>
  <si>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</si>
  <si>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</si>
  <si>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</si>
  <si>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</si>
  <si>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</si>
  <si>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</si>
  <si>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</si>
  <si>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</si>
  <si>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</si>
  <si>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</si>
  <si>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</si>
  <si>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</si>
  <si>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</si>
  <si>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</si>
  <si>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</si>
  <si>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</si>
  <si>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</si>
  <si>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</si>
  <si>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</si>
  <si>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</si>
  <si>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</si>
  <si>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</si>
  <si>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</si>
  <si>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</si>
  <si>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</si>
  <si>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</si>
  <si>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</si>
  <si>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</si>
  <si>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</si>
  <si>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</si>
  <si>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</si>
  <si>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</si>
  <si>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</si>
  <si>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</si>
  <si>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</si>
  <si>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</si>
  <si>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</si>
  <si>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</si>
  <si>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</si>
  <si>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</si>
  <si>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</si>
  <si>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</si>
  <si>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</si>
  <si>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</si>
  <si>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</si>
  <si>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</si>
  <si>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</si>
  <si>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</si>
  <si>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</si>
  <si>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</si>
  <si>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</si>
  <si>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</si>
  <si>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</si>
  <si>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</si>
  <si>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</si>
  <si>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</si>
  <si>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</si>
  <si>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</si>
  <si>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</si>
  <si>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</si>
  <si>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</si>
  <si>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</si>
  <si>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</si>
  <si>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</si>
  <si>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</si>
  <si>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</si>
  <si>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</si>
  <si>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</si>
  <si>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</si>
  <si>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</si>
  <si>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</si>
  <si>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</si>
  <si>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</si>
  <si>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</si>
  <si>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</si>
  <si>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</si>
  <si>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</si>
  <si>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</si>
  <si>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</si>
  <si>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</si>
  <si>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</si>
  <si>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</si>
  <si>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</si>
  <si>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</si>
  <si>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</si>
  <si>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</si>
  <si>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</si>
  <si>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</si>
  <si>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</si>
  <si>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</si>
  <si>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</si>
  <si>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</si>
  <si>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</si>
  <si>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</si>
  <si>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</si>
  <si>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</si>
  <si>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</si>
  <si>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</si>
  <si>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</si>
  <si>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</si>
  <si>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</si>
  <si>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</si>
  <si>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</si>
  <si>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</si>
  <si>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</si>
  <si>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</si>
  <si>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</si>
  <si>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</si>
  <si>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</si>
  <si>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</si>
  <si>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</si>
  <si>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</si>
  <si>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</si>
  <si>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</si>
  <si>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</si>
  <si>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</si>
  <si>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</si>
  <si>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</si>
  <si>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</si>
  <si>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</si>
  <si>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</si>
  <si>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</si>
  <si>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</si>
  <si>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</si>
  <si>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</si>
  <si>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</si>
  <si>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</si>
  <si>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</si>
  <si>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</si>
  <si>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</si>
  <si>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</si>
  <si>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</si>
  <si>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</si>
  <si>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</si>
  <si>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</si>
  <si>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</si>
  <si>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</si>
  <si>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</si>
  <si>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</si>
  <si>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</si>
  <si>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</si>
  <si>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</si>
  <si>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</si>
  <si>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</si>
  <si>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</si>
  <si>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</si>
  <si>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</si>
  <si>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</si>
  <si>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</si>
  <si>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</si>
  <si>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</si>
  <si>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</si>
  <si>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</si>
  <si>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</si>
  <si>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</si>
  <si>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</si>
  <si>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</si>
  <si>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</si>
  <si>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</si>
  <si>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</si>
  <si>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</si>
  <si>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</si>
  <si>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</si>
  <si>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</si>
  <si>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</si>
  <si>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</si>
  <si>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</si>
  <si>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</si>
  <si>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</si>
  <si>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</si>
  <si>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</si>
  <si>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</si>
  <si>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</si>
  <si>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</si>
  <si>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</si>
  <si>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</si>
  <si>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</si>
  <si>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</si>
  <si>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</si>
  <si>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</si>
  <si>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</si>
  <si>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</si>
  <si>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</si>
  <si>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</si>
  <si>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</si>
  <si>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</si>
  <si>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</si>
  <si>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</si>
  <si>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</si>
  <si>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</si>
  <si>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</si>
  <si>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</si>
  <si>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</si>
  <si>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</si>
  <si>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</si>
  <si>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</si>
  <si>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</si>
  <si>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</si>
  <si>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</si>
  <si>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</si>
  <si>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</si>
  <si>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</si>
  <si>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</si>
  <si>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</si>
  <si>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</si>
  <si>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</si>
  <si>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</si>
  <si>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</si>
  <si>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</si>
  <si>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</si>
  <si>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</si>
  <si>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</si>
  <si>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</si>
  <si>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</si>
  <si>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</si>
  <si>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</si>
  <si>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</si>
  <si>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</si>
  <si>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</si>
  <si>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</si>
  <si>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</si>
  <si>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</si>
  <si>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</si>
  <si>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</si>
  <si>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</si>
  <si>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</si>
  <si>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</si>
  <si>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</si>
  <si>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</si>
  <si>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</si>
  <si>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</si>
  <si>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</si>
  <si>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</si>
  <si>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</si>
  <si>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</si>
  <si>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</si>
  <si>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</si>
  <si>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</si>
  <si>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</si>
  <si>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</si>
  <si>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</si>
  <si>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</si>
  <si>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</si>
  <si>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</si>
  <si>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</si>
  <si>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</si>
  <si>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</si>
  <si>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</si>
  <si>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</si>
  <si>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</si>
  <si>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</si>
  <si>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</si>
  <si>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</si>
  <si>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</si>
  <si>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</si>
  <si>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</si>
  <si>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</si>
  <si>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</si>
  <si>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</si>
  <si>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</si>
  <si>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</si>
  <si>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</si>
  <si>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</si>
  <si>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</si>
  <si>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</si>
  <si>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</si>
  <si>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</si>
  <si>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</si>
  <si>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</si>
  <si>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</si>
  <si>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</si>
  <si>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</si>
  <si>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</si>
  <si>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</si>
  <si>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</si>
  <si>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</si>
  <si>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</si>
  <si>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</si>
  <si>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</si>
  <si>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</si>
  <si>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</si>
  <si>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</si>
  <si>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</si>
  <si>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</si>
  <si>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</si>
  <si>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</si>
  <si>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</si>
  <si>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</si>
  <si>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</si>
  <si>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</si>
  <si>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</si>
  <si>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</si>
  <si>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</si>
  <si>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</si>
  <si>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</si>
  <si>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</si>
  <si>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</si>
  <si>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</si>
  <si>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</si>
  <si>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</si>
  <si>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</si>
  <si>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</si>
  <si>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</si>
  <si>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</si>
  <si>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</si>
  <si>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</si>
  <si>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</si>
  <si>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</si>
  <si>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</si>
  <si>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</si>
  <si>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</si>
  <si>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</si>
  <si>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</si>
  <si>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</si>
  <si>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</si>
  <si>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</si>
  <si>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</si>
  <si>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</si>
  <si>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</si>
  <si>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</si>
  <si>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</si>
  <si>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</si>
  <si>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</si>
  <si>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</si>
  <si>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</si>
  <si>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</si>
  <si>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</si>
  <si>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</si>
  <si>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</si>
  <si>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</si>
  <si>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</si>
  <si>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</si>
  <si>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</si>
  <si>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</si>
  <si>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</si>
  <si>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</si>
  <si>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</si>
  <si>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</si>
  <si>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</si>
  <si>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</si>
  <si>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</si>
  <si>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</si>
  <si>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</si>
  <si>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</si>
  <si>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</si>
  <si>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</si>
  <si>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</si>
  <si>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</si>
  <si>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</si>
  <si>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</si>
  <si>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</si>
  <si>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</si>
  <si>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</si>
  <si>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</si>
  <si>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</si>
  <si>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</si>
  <si>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</si>
  <si>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</si>
  <si>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</si>
  <si>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</si>
  <si>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</si>
  <si>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</si>
  <si>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</si>
  <si>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</si>
  <si>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</si>
  <si>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</si>
  <si>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</si>
  <si>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</si>
  <si>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</si>
  <si>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</si>
  <si>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</si>
  <si>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</si>
  <si>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</si>
  <si>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</si>
  <si>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</si>
  <si>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</si>
  <si>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</si>
  <si>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</si>
  <si>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</si>
  <si>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</si>
  <si>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</si>
  <si>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</si>
  <si>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</si>
  <si>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</si>
  <si>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</si>
  <si>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</si>
  <si>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</si>
  <si>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</si>
  <si>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</si>
  <si>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</si>
  <si>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</si>
  <si>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</si>
  <si>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</si>
  <si>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</si>
  <si>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</si>
  <si>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</si>
  <si>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</si>
  <si>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</si>
  <si>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</si>
  <si>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</si>
  <si>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</si>
  <si>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</si>
  <si>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</si>
  <si>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</si>
  <si>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</si>
  <si>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</si>
  <si>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</si>
  <si>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</si>
  <si>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</si>
  <si>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</si>
  <si>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</si>
  <si>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</si>
  <si>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</si>
  <si>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</si>
  <si>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</si>
  <si>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</si>
  <si>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</si>
  <si>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</si>
  <si>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</si>
  <si>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</si>
  <si>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</si>
  <si>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</si>
  <si>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</si>
  <si>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</si>
  <si>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</si>
  <si>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</si>
  <si>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</si>
  <si>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</si>
  <si>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</si>
  <si>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</si>
  <si>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</si>
  <si>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</si>
  <si>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</si>
  <si>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</si>
  <si>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</si>
  <si>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</si>
  <si>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</si>
  <si>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</si>
  <si>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</si>
  <si>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</si>
  <si>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</si>
  <si>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</si>
  <si>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</si>
  <si>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</si>
  <si>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</si>
  <si>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</si>
  <si>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</si>
  <si>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</si>
  <si>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</si>
  <si>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</si>
  <si>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</si>
  <si>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</si>
  <si>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</si>
  <si>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</si>
  <si>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</si>
  <si>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</si>
  <si>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</si>
  <si>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</si>
  <si>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</si>
  <si>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</si>
  <si>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</si>
  <si>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</si>
  <si>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</si>
  <si>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</si>
  <si>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</si>
  <si>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</si>
  <si>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</si>
  <si>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</si>
  <si>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</si>
  <si>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</si>
  <si>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</si>
  <si>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</si>
  <si>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</si>
  <si>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</si>
  <si>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</si>
  <si>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</si>
  <si>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</si>
  <si>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</si>
  <si>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</si>
  <si>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</si>
  <si>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</si>
  <si>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</si>
  <si>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</si>
  <si>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</si>
  <si>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</si>
  <si>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</si>
  <si>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</si>
  <si>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</si>
  <si>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</si>
  <si>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</si>
  <si>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</si>
  <si>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</si>
  <si>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</si>
  <si>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</si>
  <si>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</si>
  <si>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</si>
  <si>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</si>
  <si>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</si>
  <si>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</si>
  <si>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</si>
  <si>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</si>
  <si>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</si>
  <si>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</si>
  <si>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</si>
  <si>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</si>
  <si>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</si>
  <si>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</si>
  <si>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</si>
  <si>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</si>
  <si>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</si>
  <si>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</si>
  <si>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</si>
  <si>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</si>
  <si>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</si>
  <si>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</si>
  <si>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</si>
  <si>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</si>
  <si>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</si>
  <si>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</si>
  <si>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</si>
  <si>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</si>
  <si>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</si>
  <si>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</si>
  <si>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</si>
  <si>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</si>
  <si>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</si>
  <si>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</si>
  <si>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</si>
  <si>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</si>
  <si>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</si>
  <si>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</si>
  <si>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</si>
  <si>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</si>
  <si>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</si>
  <si>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</si>
  <si>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</si>
  <si>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</si>
  <si>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</si>
  <si>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</si>
  <si>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</si>
  <si>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</si>
  <si>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</si>
  <si>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</si>
  <si>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</si>
  <si>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</si>
  <si>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</si>
  <si>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</si>
  <si>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</si>
  <si>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</si>
  <si>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</si>
  <si>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</si>
  <si>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</si>
  <si>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</si>
  <si>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</si>
  <si>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</si>
  <si>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</si>
  <si>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</si>
  <si>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</si>
  <si>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</si>
  <si>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</si>
  <si>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</si>
  <si>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</si>
  <si>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</si>
  <si>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</si>
  <si>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</si>
  <si>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</si>
  <si>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</si>
  <si>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</si>
  <si>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</si>
  <si>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</si>
  <si>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</si>
  <si>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</si>
  <si>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</si>
  <si>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</si>
  <si>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</si>
  <si>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</si>
  <si>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</si>
  <si>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</si>
  <si>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</si>
  <si>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</si>
  <si>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</si>
  <si>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</si>
  <si>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</si>
  <si>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</si>
  <si>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</si>
  <si>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</si>
  <si>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</si>
  <si>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</si>
  <si>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</si>
  <si>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</si>
  <si>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</si>
  <si>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</si>
  <si>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</si>
  <si>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</si>
  <si>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</si>
  <si>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</si>
  <si>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</si>
  <si>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</si>
  <si>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</si>
  <si>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</si>
  <si>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</si>
  <si>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</si>
  <si>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</si>
  <si>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</si>
  <si>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</si>
  <si>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</si>
  <si>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</si>
  <si>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</si>
  <si>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</si>
  <si>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</si>
  <si>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</si>
  <si>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</si>
  <si>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</si>
  <si>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</si>
  <si>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</si>
  <si>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</si>
  <si>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</si>
  <si>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</si>
  <si>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</si>
  <si>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</si>
  <si>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</si>
  <si>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</si>
  <si>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</si>
  <si>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</si>
  <si>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</si>
  <si>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</si>
  <si>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</si>
  <si>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</si>
  <si>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</si>
  <si>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</si>
  <si>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</si>
  <si>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</si>
  <si>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</si>
  <si>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</si>
  <si>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</si>
  <si>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</si>
  <si>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</si>
  <si>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</si>
  <si>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</si>
  <si>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</si>
  <si>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</si>
  <si>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</si>
  <si>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</si>
  <si>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</si>
  <si>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</si>
  <si>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</si>
  <si>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</si>
  <si>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</si>
  <si>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</si>
  <si>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</si>
  <si>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</si>
  <si>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</si>
  <si>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</si>
  <si>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</si>
  <si>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</si>
  <si>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</si>
  <si>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</si>
  <si>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</si>
  <si>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</si>
  <si>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</si>
  <si>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</si>
  <si>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</si>
  <si>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</si>
  <si>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</si>
  <si>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</si>
  <si>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</si>
  <si>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</si>
  <si>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</si>
  <si>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</si>
  <si>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</si>
  <si>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</si>
  <si>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</si>
  <si>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</si>
  <si>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</si>
  <si>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</si>
  <si>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</si>
  <si>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</si>
  <si>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</si>
  <si>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</si>
  <si>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</si>
  <si>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</si>
  <si>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</si>
  <si>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</si>
  <si>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</si>
  <si>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</si>
  <si>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</si>
  <si>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</si>
  <si>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</si>
  <si>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</si>
  <si>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</si>
  <si>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</si>
  <si>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</si>
  <si>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</si>
  <si>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</si>
  <si>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</si>
  <si>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</si>
  <si>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</si>
  <si>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</si>
  <si>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</si>
  <si>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</si>
  <si>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</si>
  <si>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</si>
  <si>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</si>
  <si>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</si>
  <si>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</si>
  <si>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</si>
  <si>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</si>
  <si>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</si>
  <si>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</si>
  <si>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</si>
  <si>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</si>
  <si>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</si>
  <si>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</si>
  <si>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</si>
  <si>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</si>
  <si>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</si>
  <si>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</si>
  <si>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</si>
  <si>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</si>
  <si>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</si>
  <si>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</si>
  <si>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</si>
  <si>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</si>
  <si>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</si>
  <si>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</si>
  <si>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</si>
  <si>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</si>
  <si>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</si>
  <si>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</si>
  <si>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</si>
  <si>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</si>
  <si>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</si>
  <si>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</si>
  <si>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</si>
  <si>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</si>
  <si>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</si>
  <si>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</si>
  <si>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</si>
  <si>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</si>
  <si>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</si>
  <si>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</si>
  <si>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</si>
  <si>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</si>
  <si>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</si>
  <si>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</si>
  <si>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</si>
  <si>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</si>
  <si>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</si>
  <si>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</si>
  <si>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</si>
  <si>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</si>
  <si>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</si>
  <si>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</si>
  <si>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</si>
  <si>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</si>
  <si>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</si>
  <si>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</si>
  <si>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</si>
  <si>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</si>
  <si>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</si>
  <si>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</si>
  <si>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</si>
  <si>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</si>
  <si>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</si>
  <si>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</si>
  <si>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</si>
  <si>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</si>
  <si>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</si>
  <si>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</si>
  <si>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</si>
  <si>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</si>
  <si>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</si>
  <si>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</si>
  <si>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</si>
  <si>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</si>
  <si>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</si>
  <si>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</si>
  <si>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</si>
  <si>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</si>
  <si>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</si>
  <si>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</si>
  <si>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</si>
  <si>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</si>
  <si>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</si>
  <si>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</si>
  <si>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</si>
  <si>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</si>
  <si>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</si>
  <si>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</si>
  <si>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</si>
  <si>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</si>
  <si>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</si>
  <si>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</si>
  <si>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</si>
  <si>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</si>
  <si>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</si>
  <si>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</si>
  <si>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</si>
  <si>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</si>
  <si>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</si>
  <si>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</si>
  <si>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</si>
  <si>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</si>
  <si>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</si>
  <si>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</si>
  <si>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</si>
  <si>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</si>
  <si>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</si>
  <si>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</si>
  <si>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</si>
  <si>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</si>
  <si>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</si>
  <si>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</si>
  <si>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</si>
  <si>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</si>
  <si>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</si>
  <si>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</si>
  <si>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</si>
  <si>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</si>
  <si>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</si>
  <si>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</si>
  <si>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</si>
  <si>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</si>
  <si>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</si>
  <si>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</si>
  <si>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</si>
  <si>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</si>
  <si>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</si>
  <si>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</si>
  <si>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</si>
  <si>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</si>
  <si>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</si>
  <si>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</si>
  <si>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</si>
  <si>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</si>
  <si>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</si>
  <si>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</si>
  <si>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</si>
  <si>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</si>
  <si>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</si>
  <si>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</si>
  <si>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</si>
  <si>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</si>
  <si>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</si>
  <si>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</si>
  <si>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</si>
  <si>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</si>
  <si>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</si>
  <si>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</si>
  <si>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</si>
  <si>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</si>
  <si>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</si>
  <si>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</si>
  <si>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</si>
  <si>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</si>
  <si>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</si>
  <si>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</si>
  <si>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</si>
  <si>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</si>
  <si>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</si>
  <si>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</si>
  <si>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</si>
  <si>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</si>
  <si>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</si>
  <si>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</si>
  <si>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</si>
  <si>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</si>
  <si>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</si>
  <si>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</si>
  <si>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</si>
  <si>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</si>
  <si>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</si>
  <si>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</si>
  <si>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</si>
  <si>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</si>
  <si>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</si>
  <si>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</si>
  <si>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</si>
  <si>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</si>
  <si>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</si>
  <si>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</si>
  <si>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</si>
  <si>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</si>
  <si>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</si>
  <si>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</si>
  <si>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</si>
  <si>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</si>
  <si>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</si>
  <si>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</si>
  <si>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</si>
  <si>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</si>
  <si>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</si>
  <si>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</si>
  <si>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</si>
  <si>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</si>
  <si>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</si>
  <si>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</si>
  <si>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</si>
  <si>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</si>
  <si>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</si>
  <si>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</si>
  <si>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</si>
  <si>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</si>
  <si>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</si>
  <si>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</si>
  <si>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</si>
  <si>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</si>
  <si>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</si>
  <si>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</si>
  <si>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</si>
  <si>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</si>
  <si>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</si>
  <si>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</si>
  <si>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</si>
  <si>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</si>
  <si>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</si>
  <si>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</si>
  <si>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</si>
  <si>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</si>
  <si>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</si>
  <si>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</si>
  <si>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</si>
  <si>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</si>
  <si>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</si>
  <si>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</si>
  <si>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</si>
  <si>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</si>
  <si>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</si>
  <si>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</si>
  <si>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</si>
  <si>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</si>
  <si>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</si>
  <si>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</si>
  <si>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</si>
  <si>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</si>
  <si>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</si>
  <si>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</si>
  <si>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</si>
  <si>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</si>
  <si>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</si>
  <si>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</si>
  <si>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</si>
  <si>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</si>
  <si>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</si>
  <si>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</si>
  <si>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</si>
  <si>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</si>
  <si>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</si>
  <si>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</si>
  <si>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</si>
  <si>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</si>
  <si>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</si>
  <si>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</si>
  <si>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</si>
  <si>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</si>
  <si>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</si>
  <si>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</si>
  <si>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</si>
  <si>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</si>
  <si>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</si>
  <si>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</si>
  <si>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</si>
  <si>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</si>
  <si>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</si>
  <si>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</si>
  <si>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</si>
  <si>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</si>
  <si>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</si>
  <si>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</si>
  <si>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</si>
  <si>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</si>
  <si>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</si>
  <si>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</si>
  <si>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</si>
  <si>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</si>
  <si>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</si>
  <si>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</si>
  <si>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</si>
  <si>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</si>
  <si>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</si>
  <si>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</si>
  <si>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</si>
  <si>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</si>
  <si>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</si>
  <si>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</si>
  <si>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</si>
  <si>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</si>
  <si>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</si>
  <si>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</si>
  <si>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</si>
  <si>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</si>
  <si>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</si>
  <si>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</si>
  <si>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</si>
  <si>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</si>
  <si>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</si>
  <si>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</si>
  <si>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</si>
  <si>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</si>
  <si>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</si>
  <si>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</si>
  <si>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</si>
  <si>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</si>
  <si>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</si>
  <si>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</si>
  <si>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</si>
  <si>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</si>
  <si>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</si>
  <si>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</si>
  <si>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</si>
  <si>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</si>
  <si>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</si>
  <si>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</si>
  <si>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</si>
  <si>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</si>
  <si>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</si>
  <si>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</si>
  <si>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</si>
  <si>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</si>
  <si>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</si>
  <si>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</si>
  <si>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</si>
  <si>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</si>
  <si>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</si>
  <si>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</si>
  <si>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</si>
  <si>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</si>
  <si>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</si>
  <si>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</si>
  <si>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</si>
  <si>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</si>
  <si>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</si>
  <si>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</si>
  <si>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</si>
  <si>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</si>
  <si>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</si>
  <si>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</si>
  <si>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</si>
  <si>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</si>
  <si>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</si>
  <si>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</si>
  <si>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</si>
  <si>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</si>
  <si>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</si>
  <si>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</si>
  <si>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</si>
  <si>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</si>
  <si>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</si>
  <si>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</si>
  <si>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</si>
  <si>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</si>
  <si>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</si>
  <si>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</si>
  <si>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</si>
  <si>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</si>
  <si>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</si>
  <si>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</si>
  <si>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</si>
  <si>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</si>
  <si>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</si>
  <si>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</si>
  <si>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</si>
  <si>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</si>
  <si>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</si>
  <si>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</si>
  <si>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</si>
  <si>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</si>
  <si>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</si>
  <si>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</si>
  <si>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</si>
  <si>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</si>
  <si>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</si>
  <si>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</si>
  <si>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</si>
  <si>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</si>
  <si>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</si>
  <si>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</si>
  <si>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</si>
  <si>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</si>
  <si>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</si>
  <si>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</si>
  <si>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</si>
  <si>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</si>
  <si>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</si>
  <si>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</si>
  <si>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</si>
  <si>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</si>
  <si>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</si>
  <si>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</si>
  <si>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</si>
  <si>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</si>
  <si>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</si>
  <si>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</si>
  <si>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</si>
  <si>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</si>
  <si>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</si>
  <si>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</si>
  <si>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</si>
  <si>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</si>
  <si>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</si>
  <si>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</si>
  <si>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</si>
  <si>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</si>
  <si>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</si>
  <si>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</si>
  <si>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</si>
  <si>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</si>
  <si>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</si>
  <si>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</si>
  <si>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</si>
  <si>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</si>
  <si>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</si>
  <si>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</si>
  <si>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</si>
  <si>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</si>
  <si>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</si>
  <si>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</si>
  <si>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</si>
  <si>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</si>
  <si>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</si>
  <si>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</si>
  <si>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</si>
  <si>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</si>
  <si>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</si>
  <si>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</si>
  <si>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</si>
  <si>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</si>
  <si>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</si>
  <si>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</si>
  <si>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</si>
  <si>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</si>
  <si>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</si>
  <si>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</si>
  <si>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</si>
  <si>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</si>
  <si>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</si>
  <si>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</si>
  <si>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</si>
  <si>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</si>
  <si>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</si>
  <si>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</si>
  <si>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</si>
  <si>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</si>
  <si>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</si>
  <si>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</si>
  <si>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</si>
  <si>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</si>
  <si>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</si>
  <si>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</si>
  <si>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</si>
  <si>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</si>
  <si>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</si>
  <si>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</si>
  <si>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</si>
  <si>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</si>
  <si>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</si>
  <si>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</si>
  <si>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</si>
  <si>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</si>
  <si>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</si>
  <si>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</si>
  <si>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</si>
  <si>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</si>
  <si>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</si>
  <si>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</si>
  <si>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</si>
  <si>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</si>
  <si>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</si>
  <si>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</si>
  <si>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</si>
  <si>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</si>
  <si>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</si>
  <si>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</si>
  <si>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</si>
  <si>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</si>
  <si>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</si>
  <si>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</si>
  <si>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</si>
  <si>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</si>
  <si>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</si>
  <si>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</si>
  <si>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</si>
  <si>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</si>
  <si>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</si>
  <si>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</si>
  <si>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</si>
  <si>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</si>
  <si>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</si>
  <si>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</si>
  <si>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</si>
  <si>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</si>
  <si>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</si>
  <si>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</si>
  <si>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</si>
  <si>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</si>
  <si>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</si>
  <si>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</si>
  <si>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</si>
  <si>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</si>
  <si>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</si>
  <si>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</si>
  <si>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</si>
  <si>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</si>
  <si>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</si>
  <si>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</si>
  <si>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</si>
  <si>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</si>
  <si>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</si>
  <si>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</si>
  <si>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</si>
  <si>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</si>
  <si>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</si>
  <si>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</si>
  <si>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</si>
  <si>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</si>
  <si>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</si>
  <si>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</si>
  <si>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</si>
  <si>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</si>
  <si>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</si>
  <si>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</si>
  <si>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</si>
  <si>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</si>
  <si>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</si>
  <si>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</si>
  <si>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</si>
  <si>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</si>
  <si>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</si>
  <si>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</si>
  <si>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</si>
  <si>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</si>
  <si>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</si>
  <si>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</si>
  <si>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</si>
  <si>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</si>
  <si>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</si>
  <si>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</si>
  <si>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</si>
  <si>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</si>
  <si>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</si>
  <si>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</si>
  <si>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</si>
  <si>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</si>
  <si>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</si>
  <si>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</si>
  <si>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</si>
  <si>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</si>
  <si>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</si>
  <si>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</si>
  <si>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</si>
  <si>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</si>
  <si>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</si>
  <si>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</si>
  <si>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</si>
  <si>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</si>
  <si>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</si>
  <si>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</si>
  <si>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</si>
  <si>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</si>
  <si>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</si>
  <si>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</si>
  <si>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</si>
  <si>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</si>
  <si>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</si>
  <si>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</si>
  <si>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</si>
  <si>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</si>
  <si>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</si>
  <si>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</si>
  <si>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</si>
  <si>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</si>
  <si>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</si>
  <si>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</si>
  <si>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</si>
  <si>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</si>
  <si>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</si>
  <si>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</si>
  <si>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</si>
  <si>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</si>
  <si>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</si>
  <si>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</si>
  <si>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</si>
  <si>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</si>
  <si>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</si>
  <si>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</si>
  <si>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</si>
  <si>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</si>
  <si>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</si>
  <si>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</si>
  <si>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</si>
  <si>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</si>
  <si>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</si>
  <si>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</si>
  <si>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</si>
  <si>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</si>
  <si>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</si>
  <si>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</si>
  <si>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</si>
  <si>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</si>
  <si>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</si>
  <si>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</si>
  <si>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</si>
  <si>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</si>
  <si>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</si>
  <si>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</si>
  <si>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</si>
  <si>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</si>
  <si>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</si>
  <si>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</si>
  <si>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</si>
  <si>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</si>
  <si>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</si>
  <si>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</si>
  <si>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</si>
  <si>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</si>
  <si>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</si>
  <si>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</si>
  <si>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</si>
  <si>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</si>
  <si>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</si>
  <si>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</si>
  <si>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</si>
  <si>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</si>
  <si>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</si>
  <si>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</si>
  <si>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</si>
  <si>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</si>
  <si>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</si>
  <si>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</si>
  <si>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</si>
  <si>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</si>
  <si>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</si>
  <si>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</si>
  <si>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</si>
  <si>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</si>
  <si>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</si>
  <si>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</si>
  <si>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</si>
  <si>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</si>
  <si>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</si>
  <si>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</si>
  <si>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</si>
  <si>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</si>
  <si>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</si>
  <si>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</si>
  <si>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</si>
  <si>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</si>
  <si>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</si>
  <si>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</si>
  <si>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</si>
  <si>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</si>
  <si>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</si>
  <si>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</si>
  <si>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</si>
  <si>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</si>
  <si>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</si>
  <si>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</si>
  <si>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</si>
  <si>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</si>
  <si>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</si>
  <si>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</si>
  <si>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</si>
  <si>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</si>
  <si>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</si>
  <si>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</si>
  <si>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</si>
  <si>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</si>
  <si>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</si>
  <si>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</si>
  <si>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</si>
  <si>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</si>
  <si>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</si>
  <si>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</si>
  <si>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</si>
  <si>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</si>
  <si>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</si>
  <si>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</si>
  <si>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</si>
  <si>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</si>
  <si>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</si>
  <si>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</si>
  <si>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</si>
  <si>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</si>
  <si>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</si>
  <si>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</si>
  <si>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</si>
  <si>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</si>
  <si>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</si>
  <si>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</si>
  <si>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</si>
  <si>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</si>
  <si>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</si>
  <si>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</si>
  <si>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</si>
  <si>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</si>
  <si>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</si>
  <si>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</si>
  <si>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</si>
  <si>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</si>
  <si>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</si>
  <si>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</si>
  <si>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</si>
  <si>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</si>
  <si>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</si>
  <si>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</si>
  <si>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</si>
  <si>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</si>
  <si>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</si>
  <si>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</si>
  <si>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</si>
  <si>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</si>
  <si>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</si>
  <si>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</si>
  <si>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</si>
  <si>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</si>
  <si>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</si>
  <si>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</si>
  <si>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</si>
  <si>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</si>
  <si>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</si>
  <si>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</si>
  <si>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</si>
  <si>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</si>
  <si>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</si>
  <si>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</si>
  <si>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</si>
  <si>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</si>
  <si>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</si>
  <si>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</si>
  <si>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</si>
  <si>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</si>
  <si>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</si>
  <si>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</si>
  <si>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</si>
  <si>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</si>
  <si>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</si>
  <si>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</si>
  <si>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</si>
  <si>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</si>
  <si>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</si>
  <si>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</si>
  <si>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</si>
  <si>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</si>
  <si>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</si>
  <si>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</si>
  <si>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</si>
  <si>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</si>
  <si>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</si>
  <si>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</si>
  <si>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</si>
  <si>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</si>
  <si>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</si>
  <si>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</si>
  <si>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</si>
  <si>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</si>
  <si>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</si>
  <si>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</si>
  <si>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</si>
  <si>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</si>
  <si>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</si>
  <si>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</si>
  <si>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</si>
  <si>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</si>
  <si>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</si>
  <si>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</si>
  <si>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</si>
  <si>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</si>
  <si>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</si>
  <si>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</si>
  <si>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</si>
  <si>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</si>
  <si>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</si>
  <si>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</si>
  <si>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</si>
  <si>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</si>
  <si>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</si>
  <si>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</si>
  <si>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</si>
  <si>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</si>
  <si>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</si>
  <si>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</si>
  <si>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</si>
  <si>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</si>
  <si>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</si>
  <si>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</si>
  <si>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</si>
  <si>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</si>
  <si>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</si>
  <si>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</si>
  <si>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</si>
  <si>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</si>
  <si>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</si>
  <si>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</si>
  <si>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</si>
  <si>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</si>
  <si>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</si>
  <si>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</si>
  <si>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</si>
  <si>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</si>
  <si>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</si>
  <si>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</si>
  <si>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</si>
  <si>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</si>
  <si>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</si>
  <si>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</si>
  <si>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</si>
  <si>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</si>
  <si>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</si>
  <si>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</si>
  <si>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</si>
  <si>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</si>
  <si>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</si>
  <si>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</si>
  <si>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</si>
  <si>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</si>
  <si>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</si>
  <si>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</si>
  <si>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</si>
  <si>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</si>
  <si>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</si>
  <si>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</si>
  <si>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</si>
  <si>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</si>
  <si>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</si>
  <si>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</si>
  <si>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</si>
  <si>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</si>
  <si>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</si>
  <si>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</si>
  <si>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</si>
  <si>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</si>
  <si>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</si>
  <si>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</si>
  <si>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</si>
  <si>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</si>
  <si>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</si>
  <si>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</si>
  <si>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</si>
  <si>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</si>
  <si>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</si>
  <si>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</si>
  <si>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</si>
  <si>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</si>
  <si>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</si>
  <si>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</si>
  <si>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</si>
  <si>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</si>
  <si>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</si>
  <si>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</si>
  <si>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</si>
  <si>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</si>
  <si>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</si>
  <si>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</si>
  <si>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</si>
  <si>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</si>
  <si>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</si>
  <si>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</si>
  <si>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</si>
  <si>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</si>
  <si>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</si>
  <si>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</si>
  <si>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</si>
  <si>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</si>
  <si>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</si>
  <si>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</si>
  <si>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</si>
  <si>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</si>
  <si>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</si>
  <si>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</si>
  <si>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</si>
  <si>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</si>
  <si>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</si>
  <si>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</si>
  <si>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</si>
  <si>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</si>
  <si>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</si>
  <si>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</si>
  <si>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</si>
  <si>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</si>
  <si>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</si>
  <si>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</si>
  <si>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</si>
  <si>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</si>
  <si>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</si>
  <si>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</si>
  <si>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</si>
  <si>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</si>
  <si>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</si>
  <si>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</si>
  <si>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</si>
  <si>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</si>
  <si>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</si>
  <si>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</si>
  <si>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</si>
  <si>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</si>
  <si>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</si>
  <si>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</si>
  <si>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</si>
  <si>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</si>
  <si>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</si>
  <si>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</si>
  <si>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</si>
  <si>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</si>
  <si>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</si>
  <si>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</si>
  <si>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</si>
  <si>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</si>
  <si>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</si>
  <si>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</si>
  <si>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</si>
  <si>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</si>
  <si>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</si>
  <si>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</si>
  <si>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</si>
  <si>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</si>
  <si>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</si>
  <si>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</si>
  <si>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</si>
  <si>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</si>
  <si>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</si>
  <si>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</si>
  <si>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</si>
  <si>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</si>
  <si>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</si>
  <si>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</si>
  <si>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</si>
  <si>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</si>
  <si>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</si>
  <si>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</si>
  <si>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</si>
  <si>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</si>
  <si>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</si>
  <si>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</si>
  <si>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</si>
  <si>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</si>
  <si>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</si>
  <si>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</si>
  <si>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</si>
  <si>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</si>
  <si>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</si>
  <si>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</si>
  <si>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</si>
  <si>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</si>
  <si>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</si>
  <si>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</si>
  <si>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</si>
  <si>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</si>
  <si>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</si>
  <si>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</si>
  <si>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</si>
  <si>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</si>
  <si>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</si>
  <si>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</si>
  <si>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</si>
  <si>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</si>
  <si>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</si>
  <si>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</si>
  <si>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</si>
  <si>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</si>
  <si>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</si>
  <si>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</si>
  <si>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</si>
  <si>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</si>
  <si>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</si>
  <si>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</si>
  <si>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</si>
  <si>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</si>
  <si>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</si>
  <si>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</si>
  <si>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</si>
  <si>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</si>
  <si>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</si>
  <si>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</si>
  <si>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</si>
  <si>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</si>
  <si>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</si>
  <si>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</si>
  <si>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</si>
  <si>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</si>
  <si>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</si>
  <si>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</si>
  <si>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</si>
  <si>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</si>
  <si>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</si>
  <si>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</si>
  <si>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</si>
  <si>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</si>
  <si>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</si>
  <si>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</si>
  <si>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</si>
  <si>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</si>
  <si>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</si>
  <si>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</si>
  <si>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</si>
  <si>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</si>
  <si>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</si>
  <si>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</si>
  <si>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</si>
  <si>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</si>
  <si>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</si>
  <si>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</si>
  <si>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</si>
  <si>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</si>
  <si>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</si>
  <si>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</si>
  <si>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</si>
  <si>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</si>
  <si>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</si>
  <si>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</si>
  <si>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</si>
  <si>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</si>
  <si>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</si>
  <si>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</si>
  <si>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</si>
  <si>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</si>
  <si>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</si>
  <si>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</si>
  <si>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</si>
  <si>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</si>
  <si>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</si>
  <si>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</si>
  <si>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</si>
  <si>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</si>
  <si>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</si>
  <si>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</si>
  <si>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</si>
  <si>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</si>
  <si>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</si>
  <si>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</si>
  <si>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</si>
  <si>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</si>
  <si>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</si>
  <si>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</si>
  <si>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</si>
  <si>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</si>
  <si>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</si>
  <si>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</si>
  <si>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</si>
  <si>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</si>
  <si>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</si>
  <si>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</si>
  <si>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</si>
  <si>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</si>
  <si>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</si>
  <si>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</si>
  <si>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</si>
  <si>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</si>
  <si>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</si>
  <si>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</si>
  <si>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</si>
  <si>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</si>
  <si>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</si>
  <si>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</si>
  <si>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</si>
  <si>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</si>
  <si>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</si>
  <si>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</si>
  <si>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</si>
  <si>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</si>
  <si>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</si>
  <si>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</si>
  <si>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</si>
  <si>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</si>
  <si>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</si>
  <si>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</si>
  <si>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</si>
  <si>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</si>
  <si>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</si>
  <si>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</si>
  <si>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</si>
  <si>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</si>
  <si>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</si>
  <si>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</si>
  <si>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</si>
  <si>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</si>
  <si>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</si>
  <si>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</si>
  <si>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</si>
  <si>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</si>
  <si>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</si>
  <si>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</si>
  <si>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</si>
  <si>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</si>
  <si>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</si>
  <si>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</si>
  <si>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</si>
  <si>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</si>
  <si>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</si>
  <si>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</si>
  <si>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</si>
  <si>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</si>
  <si>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</si>
  <si>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</si>
  <si>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</si>
  <si>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</si>
  <si>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</si>
  <si>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</si>
  <si>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</si>
  <si>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</si>
  <si>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</si>
  <si>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</si>
  <si>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</si>
  <si>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</si>
  <si>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</si>
  <si>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</si>
  <si>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</si>
  <si>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</si>
  <si>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</si>
  <si>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</si>
  <si>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</si>
  <si>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</si>
  <si>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</si>
  <si>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</si>
  <si>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</si>
  <si>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</si>
  <si>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</si>
  <si>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</si>
  <si>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</si>
  <si>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</si>
  <si>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</si>
  <si>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</si>
  <si>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</si>
  <si>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</si>
  <si>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</si>
  <si>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</si>
  <si>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</si>
  <si>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</si>
  <si>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</si>
  <si>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</si>
  <si>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</si>
  <si>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</si>
  <si>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</si>
  <si>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</si>
  <si>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</si>
  <si>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</si>
  <si>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</si>
  <si>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</si>
  <si>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</si>
  <si>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</si>
  <si>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</si>
  <si>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</si>
  <si>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</si>
  <si>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</si>
  <si>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</si>
  <si>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</si>
  <si>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</si>
  <si>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</si>
  <si>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</si>
  <si>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</si>
  <si>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</si>
  <si>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</si>
  <si>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</si>
  <si>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</si>
  <si>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</si>
  <si>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</si>
  <si>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</si>
  <si>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</si>
  <si>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</si>
  <si>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</si>
  <si>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</si>
  <si>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</si>
  <si>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</si>
  <si>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</si>
  <si>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</si>
  <si>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</si>
  <si>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</si>
  <si>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</si>
  <si>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</si>
  <si>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</si>
  <si>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</si>
  <si>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</si>
  <si>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</si>
  <si>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</si>
  <si>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</si>
  <si>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</si>
  <si>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</si>
  <si>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</si>
  <si>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</si>
  <si>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</si>
  <si>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</si>
  <si>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</si>
  <si>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</si>
  <si>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</si>
  <si>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</si>
  <si>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</si>
  <si>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</si>
  <si>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</si>
  <si>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</si>
  <si>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</si>
  <si>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</si>
  <si>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</si>
  <si>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</si>
  <si>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</si>
  <si>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</si>
  <si>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</si>
  <si>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</si>
  <si>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</si>
  <si>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</si>
  <si>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</si>
  <si>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</si>
  <si>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</si>
  <si>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</si>
  <si>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</si>
  <si>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</si>
  <si>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</si>
  <si>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</si>
  <si>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</si>
  <si>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</si>
  <si>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</si>
  <si>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</si>
  <si>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</si>
  <si>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</si>
  <si>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</si>
  <si>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</si>
  <si>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</si>
  <si>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</si>
  <si>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</si>
  <si>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</si>
  <si>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</si>
  <si>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</si>
  <si>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</si>
  <si>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</si>
  <si>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</si>
  <si>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</si>
  <si>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</si>
  <si>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</si>
  <si>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</si>
  <si>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</si>
  <si>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</si>
  <si>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</si>
  <si>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</si>
  <si>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</si>
  <si>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</si>
  <si>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</si>
  <si>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</si>
  <si>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</si>
  <si>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</si>
  <si>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</si>
  <si>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</si>
  <si>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</si>
  <si>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</si>
  <si>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</si>
  <si>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</si>
  <si>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</si>
  <si>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</si>
  <si>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</si>
  <si>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</si>
  <si>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</si>
  <si>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</si>
  <si>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</si>
  <si>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</si>
  <si>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</si>
  <si>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</si>
  <si>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</si>
  <si>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</si>
  <si>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</si>
  <si>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</si>
  <si>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</si>
  <si>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</si>
  <si>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</si>
  <si>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</si>
  <si>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</si>
  <si>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</si>
  <si>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</si>
  <si>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</si>
  <si>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</si>
  <si>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</si>
  <si>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</si>
  <si>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</si>
  <si>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</si>
  <si>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</si>
  <si>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</si>
  <si>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</si>
  <si>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</si>
  <si>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</si>
  <si>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</si>
  <si>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</si>
  <si>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</si>
  <si>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</si>
  <si>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</si>
  <si>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</si>
  <si>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</si>
  <si>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</si>
  <si>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</si>
  <si>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</si>
  <si>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</si>
  <si>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</si>
  <si>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</si>
  <si>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</si>
  <si>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</si>
  <si>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</si>
  <si>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</si>
  <si>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</si>
  <si>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</si>
  <si>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</si>
  <si>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</si>
  <si>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</si>
  <si>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</si>
  <si>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</si>
  <si>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</si>
  <si>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</si>
  <si>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</si>
  <si>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</si>
  <si>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</si>
  <si>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</si>
  <si>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</si>
  <si>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</si>
  <si>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</si>
  <si>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</si>
  <si>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</si>
  <si>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</si>
  <si>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</si>
  <si>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</si>
  <si>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</si>
  <si>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</si>
  <si>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</si>
  <si>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</si>
  <si>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</si>
  <si>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</si>
  <si>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</si>
  <si>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</si>
  <si>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</si>
  <si>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</si>
  <si>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</si>
  <si>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</si>
  <si>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</si>
  <si>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</si>
  <si>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</si>
  <si>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</si>
  <si>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</si>
  <si>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</si>
  <si>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</si>
  <si>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</si>
  <si>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</si>
  <si>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</si>
  <si>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</si>
  <si>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</si>
  <si>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</si>
  <si>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</si>
  <si>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</si>
  <si>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</si>
  <si>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</si>
  <si>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</si>
  <si>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</si>
  <si>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</si>
  <si>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</si>
  <si>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</si>
  <si>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</si>
  <si>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</si>
  <si>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</si>
  <si>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</si>
  <si>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</si>
  <si>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</si>
  <si>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</si>
  <si>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</si>
  <si>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</si>
  <si>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</si>
  <si>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</si>
  <si>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</si>
  <si>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</si>
  <si>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</si>
  <si>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</si>
  <si>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</si>
  <si>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</si>
  <si>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</si>
  <si>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</si>
  <si>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</si>
  <si>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</si>
  <si>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</si>
  <si>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</si>
  <si>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</si>
  <si>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</si>
  <si>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</si>
  <si>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</si>
  <si>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</si>
  <si>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</si>
  <si>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</si>
  <si>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</si>
  <si>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</si>
  <si>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</si>
  <si>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</si>
  <si>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</si>
  <si>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</si>
  <si>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</si>
  <si>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</si>
  <si>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</si>
  <si>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</si>
  <si>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</si>
  <si>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</si>
  <si>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</si>
  <si>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</si>
  <si>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</si>
  <si>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</si>
  <si>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</si>
  <si>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</si>
  <si>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</si>
  <si>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</si>
  <si>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</si>
  <si>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</si>
  <si>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</si>
  <si>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</si>
  <si>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</si>
  <si>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</si>
  <si>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</si>
  <si>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</si>
  <si>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</si>
  <si>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</si>
  <si>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</si>
  <si>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</si>
  <si>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</si>
  <si>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</si>
  <si>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</si>
  <si>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</si>
  <si>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</si>
  <si>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</si>
  <si>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</si>
  <si>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</si>
  <si>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</si>
  <si>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</si>
  <si>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</si>
  <si>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</si>
  <si>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</si>
  <si>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</si>
  <si>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</si>
  <si>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</si>
  <si>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</si>
  <si>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</si>
  <si>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</si>
  <si>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</si>
  <si>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</si>
  <si>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</si>
  <si>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</si>
  <si>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</si>
  <si>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</si>
  <si>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</si>
  <si>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</si>
  <si>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</si>
  <si>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</si>
  <si>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</si>
  <si>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</si>
  <si>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</si>
  <si>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</si>
  <si>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</si>
  <si>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</si>
  <si>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</si>
  <si>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</si>
  <si>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</si>
  <si>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</si>
  <si>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</si>
  <si>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</si>
  <si>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</si>
  <si>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</si>
  <si>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</si>
  <si>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</si>
  <si>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</si>
  <si>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</si>
  <si>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</si>
  <si>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</si>
  <si>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</si>
  <si>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</si>
  <si>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</si>
  <si>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</si>
  <si>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</si>
  <si>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</si>
  <si>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</si>
  <si>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</si>
  <si>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</si>
  <si>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</si>
  <si>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</si>
  <si>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</si>
  <si>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</si>
  <si>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</si>
  <si>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</si>
  <si>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</si>
  <si>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</si>
  <si>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</si>
  <si>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</si>
  <si>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</si>
  <si>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</si>
  <si>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</si>
  <si>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</si>
  <si>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</si>
  <si>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</si>
  <si>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</si>
  <si>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</si>
  <si>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</si>
  <si>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</si>
  <si>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</si>
  <si>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</si>
  <si>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</si>
  <si>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</si>
  <si>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</si>
  <si>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</si>
  <si>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</si>
  <si>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</si>
  <si>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</si>
  <si>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</si>
  <si>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</si>
  <si>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</si>
  <si>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</si>
  <si>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</si>
  <si>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</si>
  <si>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</si>
  <si>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</si>
  <si>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</si>
  <si>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</si>
  <si>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</si>
  <si>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</si>
  <si>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</si>
  <si>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</si>
  <si>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</si>
  <si>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</si>
  <si>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</si>
  <si>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</si>
  <si>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</si>
  <si>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</si>
  <si>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</si>
  <si>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</si>
  <si>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</si>
  <si>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</si>
  <si>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</si>
  <si>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</si>
  <si>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</si>
  <si>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</si>
  <si>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</si>
  <si>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</si>
  <si>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</si>
  <si>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</si>
  <si>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</si>
  <si>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</si>
  <si>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</si>
  <si>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</si>
  <si>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</si>
  <si>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</si>
  <si>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</si>
  <si>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</si>
  <si>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</si>
  <si>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</si>
  <si>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</si>
  <si>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</si>
  <si>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</si>
  <si>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</si>
  <si>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</si>
  <si>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</si>
  <si>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</si>
  <si>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</si>
  <si>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</si>
  <si>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</si>
  <si>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</si>
  <si>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</si>
  <si>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</si>
  <si>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</si>
  <si>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</si>
  <si>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</si>
  <si>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</si>
  <si>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</si>
  <si>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</si>
  <si>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</si>
  <si>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</si>
  <si>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</si>
  <si>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</si>
  <si>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</si>
  <si>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</si>
  <si>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</si>
  <si>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</si>
  <si>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</si>
  <si>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</si>
  <si>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</si>
  <si>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</si>
  <si>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</si>
  <si>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</si>
  <si>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</si>
  <si>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</si>
  <si>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</si>
  <si>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</si>
  <si>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</si>
  <si>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</si>
  <si>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</si>
  <si>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</si>
  <si>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</si>
  <si>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</si>
  <si>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</si>
  <si>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</si>
  <si>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</si>
  <si>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</si>
  <si>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</si>
  <si>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</si>
  <si>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</si>
  <si>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</si>
  <si>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</si>
  <si>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</si>
  <si>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</si>
  <si>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</si>
  <si>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</si>
  <si>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</si>
  <si>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</si>
  <si>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</si>
  <si>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</si>
  <si>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</si>
  <si>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</si>
  <si>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</si>
  <si>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</si>
  <si>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</si>
  <si>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</si>
  <si>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</si>
  <si>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</si>
  <si>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</si>
  <si>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</si>
  <si>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</si>
  <si>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</si>
  <si>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</si>
  <si>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</si>
  <si>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</si>
  <si>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</si>
  <si>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</si>
  <si>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</si>
  <si>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</si>
  <si>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</si>
  <si>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</si>
  <si>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</si>
  <si>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</si>
  <si>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</si>
  <si>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</si>
  <si>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</si>
  <si>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</si>
  <si>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</si>
  <si>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</si>
  <si>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</si>
  <si>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</si>
  <si>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</si>
  <si>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</si>
  <si>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</si>
  <si>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</si>
  <si>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</si>
  <si>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</si>
  <si>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</si>
  <si>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</si>
  <si>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</si>
  <si>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</si>
  <si>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</si>
  <si>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</si>
  <si>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</si>
  <si>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</si>
  <si>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</si>
  <si>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</si>
  <si>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</si>
  <si>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</si>
  <si>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</si>
  <si>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</si>
  <si>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</si>
  <si>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</si>
  <si>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</si>
  <si>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</si>
  <si>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</si>
  <si>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</si>
  <si>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</si>
  <si>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</si>
  <si>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</si>
  <si>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</si>
  <si>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</si>
  <si>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</si>
  <si>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</si>
  <si>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</si>
  <si>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</si>
  <si>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</si>
  <si>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</si>
  <si>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</si>
  <si>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</si>
  <si>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</si>
  <si>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</si>
  <si>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</si>
  <si>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</si>
  <si>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</si>
  <si>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</si>
  <si>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</si>
  <si>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</si>
  <si>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</si>
  <si>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</si>
  <si>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</si>
  <si>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</si>
  <si>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</si>
  <si>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</si>
  <si>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</si>
  <si>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</si>
  <si>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</si>
  <si>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</si>
  <si>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</si>
  <si>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</si>
  <si>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</si>
  <si>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</si>
  <si>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</si>
  <si>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</si>
  <si>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</si>
  <si>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</si>
  <si>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</si>
  <si>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</si>
  <si>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</si>
  <si>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</si>
  <si>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</si>
  <si>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</si>
  <si>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</si>
  <si>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</si>
  <si>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</si>
  <si>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</si>
  <si>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</si>
  <si>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</si>
  <si>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</si>
  <si>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</si>
  <si>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</si>
  <si>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</si>
  <si>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</si>
  <si>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</si>
  <si>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</si>
  <si>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</si>
  <si>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</si>
  <si>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</si>
  <si>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</si>
  <si>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</si>
  <si>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</si>
  <si>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</si>
  <si>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</si>
  <si>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</si>
  <si>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</si>
  <si>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</si>
  <si>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</si>
  <si>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</si>
  <si>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</si>
  <si>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</si>
  <si>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</si>
  <si>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</si>
  <si>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</si>
  <si>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</si>
  <si>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</si>
  <si>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</si>
  <si>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</si>
  <si>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</si>
  <si>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</si>
  <si>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</si>
  <si>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</si>
  <si>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</si>
  <si>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</si>
  <si>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</si>
  <si>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</si>
  <si>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</si>
  <si>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</si>
  <si>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</si>
  <si>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</si>
  <si>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</si>
  <si>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</si>
  <si>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</si>
  <si>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</si>
  <si>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</si>
  <si>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</si>
  <si>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</si>
  <si>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</si>
  <si>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</si>
  <si>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</si>
  <si>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</si>
  <si>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</si>
  <si>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</si>
  <si>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</si>
  <si>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</si>
  <si>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</si>
  <si>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</si>
  <si>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</si>
  <si>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</si>
  <si>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</si>
  <si>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</si>
  <si>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</si>
  <si>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</si>
  <si>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</si>
  <si>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</si>
  <si>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</si>
  <si>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</si>
  <si>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</si>
  <si>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</si>
  <si>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</si>
  <si>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</si>
  <si>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</si>
  <si>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</si>
  <si>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</si>
  <si>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</si>
  <si>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</si>
  <si>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</si>
  <si>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</si>
  <si>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</si>
  <si>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</si>
  <si>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</si>
  <si>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</si>
  <si>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</si>
  <si>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</si>
  <si>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</si>
  <si>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</si>
  <si>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</si>
  <si>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</si>
  <si>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</si>
  <si>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</si>
  <si>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</si>
  <si>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</si>
  <si>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</si>
  <si>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</si>
  <si>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</si>
  <si>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</si>
  <si>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</si>
  <si>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</si>
  <si>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</si>
  <si>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</si>
  <si>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</si>
  <si>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</si>
  <si>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</si>
  <si>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</si>
  <si>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</si>
  <si>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</si>
  <si>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</si>
  <si>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</si>
  <si>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</si>
  <si>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</si>
  <si>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</si>
  <si>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</si>
  <si>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</si>
  <si>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</si>
  <si>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</si>
  <si>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</si>
  <si>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</si>
  <si>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</si>
  <si>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</si>
  <si>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</si>
  <si>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</si>
  <si>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</si>
  <si>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</si>
  <si>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</si>
  <si>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</si>
  <si>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</si>
  <si>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</si>
  <si>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</si>
  <si>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</si>
  <si>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</si>
  <si>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</si>
  <si>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</si>
  <si>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</si>
  <si>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</si>
  <si>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</si>
  <si>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</si>
  <si>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</si>
  <si>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</si>
  <si>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</si>
  <si>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</si>
  <si>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</si>
  <si>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</si>
  <si>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</si>
  <si>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</si>
  <si>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</si>
  <si>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</si>
  <si>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</si>
  <si>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</si>
  <si>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</si>
  <si>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</si>
  <si>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</si>
  <si>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</si>
  <si>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</si>
  <si>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</si>
  <si>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</si>
  <si>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</si>
  <si>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</si>
  <si>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</si>
  <si>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</si>
  <si>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</si>
  <si>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</si>
  <si>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</si>
  <si>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</si>
  <si>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</si>
  <si>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</si>
  <si>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</si>
  <si>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</si>
  <si>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</si>
  <si>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</si>
  <si>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</si>
  <si>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</si>
  <si>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</si>
  <si>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</si>
  <si>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</si>
  <si>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</si>
  <si>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</si>
  <si>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</si>
  <si>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</si>
  <si>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</si>
  <si>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</si>
  <si>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</si>
  <si>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</si>
  <si>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</si>
  <si>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</si>
  <si>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</si>
  <si>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</si>
  <si>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</si>
  <si>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</si>
  <si>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</si>
  <si>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</si>
  <si>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</si>
  <si>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</si>
  <si>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</si>
  <si>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</si>
  <si>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</si>
  <si>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</si>
  <si>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</si>
  <si>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</si>
  <si>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</si>
  <si>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</si>
  <si>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</si>
  <si>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</si>
  <si>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</si>
  <si>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</si>
  <si>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</si>
  <si>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</si>
  <si>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</si>
  <si>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</si>
  <si>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</si>
  <si>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</si>
  <si>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</si>
  <si>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</si>
  <si>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</si>
  <si>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</si>
  <si>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</si>
  <si>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</si>
  <si>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</si>
  <si>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</si>
  <si>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</si>
  <si>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</si>
  <si>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</si>
  <si>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</si>
  <si>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</si>
  <si>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</si>
  <si>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</si>
  <si>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</si>
  <si>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</si>
  <si>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</si>
  <si>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</si>
  <si>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</si>
  <si>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</si>
  <si>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</si>
  <si>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</si>
  <si>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</si>
  <si>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</si>
  <si>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</si>
  <si>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</si>
  <si>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</si>
  <si>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</si>
  <si>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</si>
  <si>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</si>
  <si>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</si>
  <si>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</si>
  <si>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</si>
  <si>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</si>
  <si>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</si>
  <si>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</si>
  <si>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</si>
  <si>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</si>
  <si>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</si>
  <si>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</si>
  <si>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</si>
  <si>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</si>
  <si>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</si>
  <si>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</si>
  <si>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</si>
  <si>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</si>
  <si>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</si>
  <si>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</si>
  <si>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</si>
  <si>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</si>
  <si>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</si>
  <si>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</si>
  <si>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</si>
  <si>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</si>
  <si>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</si>
  <si>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</si>
  <si>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</si>
  <si>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</si>
  <si>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</si>
  <si>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</si>
  <si>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</si>
  <si>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</si>
  <si>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</si>
  <si>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</si>
  <si>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</si>
  <si>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</si>
  <si>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</si>
  <si>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</si>
  <si>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</si>
  <si>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</si>
  <si>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</si>
  <si>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</si>
  <si>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</si>
  <si>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</si>
  <si>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</si>
  <si>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</si>
  <si>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</si>
  <si>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</si>
  <si>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</si>
  <si>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</si>
  <si>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</si>
  <si>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</si>
  <si>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</si>
  <si>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</si>
  <si>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</si>
  <si>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</si>
  <si>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</si>
  <si>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</si>
  <si>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</si>
  <si>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</si>
  <si>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</si>
  <si>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</si>
  <si>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</si>
  <si>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</si>
  <si>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</si>
  <si>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</si>
  <si>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</si>
  <si>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</si>
  <si>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</si>
  <si>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</si>
  <si>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</si>
  <si>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</si>
  <si>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</si>
  <si>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</si>
  <si>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</si>
  <si>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</si>
  <si>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</si>
  <si>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</si>
  <si>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</si>
  <si>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</si>
  <si>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</si>
  <si>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</si>
  <si>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</si>
  <si>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</si>
  <si>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</si>
  <si>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</si>
  <si>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</si>
  <si>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</si>
  <si>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</si>
  <si>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</si>
  <si>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</si>
  <si>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</si>
  <si>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</si>
  <si>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</si>
  <si>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</si>
  <si>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</si>
  <si>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</si>
  <si>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</si>
  <si>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</si>
  <si>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</si>
  <si>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</si>
  <si>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</si>
  <si>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</si>
  <si>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</si>
  <si>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</si>
  <si>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</si>
  <si>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</si>
  <si>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</si>
  <si>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</si>
  <si>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</si>
  <si>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</si>
  <si>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</si>
  <si>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</si>
  <si>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</si>
  <si>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</si>
  <si>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</si>
  <si>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</si>
  <si>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</si>
  <si>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</si>
  <si>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</si>
  <si>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</si>
  <si>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</si>
  <si>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</si>
  <si>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</si>
  <si>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</si>
  <si>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</si>
  <si>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</si>
  <si>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</si>
  <si>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</si>
  <si>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</si>
  <si>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</si>
  <si>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</si>
  <si>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</si>
  <si>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</si>
  <si>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</si>
  <si>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</si>
  <si>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</si>
  <si>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</si>
  <si>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</si>
  <si>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</si>
  <si>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</si>
  <si>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</si>
  <si>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</si>
  <si>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</si>
  <si>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</si>
  <si>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</si>
  <si>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</si>
  <si>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</si>
  <si>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</si>
  <si>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</si>
  <si>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</si>
  <si>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</si>
  <si>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</si>
  <si>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</si>
  <si>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</si>
  <si>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</si>
  <si>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</si>
  <si>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</si>
  <si>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</si>
  <si>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</si>
  <si>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</si>
  <si>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</si>
  <si>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</si>
  <si>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</si>
  <si>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</si>
  <si>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</si>
  <si>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</si>
  <si>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</si>
  <si>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</si>
  <si>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</si>
  <si>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</si>
  <si>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</si>
  <si>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</si>
  <si>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</si>
  <si>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</si>
  <si>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</si>
  <si>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</si>
  <si>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</si>
  <si>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</si>
  <si>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</si>
  <si>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</si>
  <si>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</si>
  <si>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</si>
  <si>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</si>
  <si>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</si>
  <si>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</si>
  <si>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</si>
  <si>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</si>
  <si>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</si>
  <si>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</si>
  <si>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</si>
  <si>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</si>
  <si>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</si>
  <si>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</si>
  <si>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</si>
  <si>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</si>
  <si>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</si>
  <si>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</si>
  <si>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</si>
  <si>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</si>
  <si>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</si>
  <si>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</si>
  <si>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</si>
  <si>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</si>
  <si>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</si>
  <si>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</si>
  <si>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</si>
  <si>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</si>
  <si>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</si>
  <si>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</si>
  <si>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</si>
  <si>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</si>
  <si>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</si>
  <si>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</si>
  <si>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</si>
  <si>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</si>
  <si>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</si>
  <si>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</si>
  <si>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</si>
  <si>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</si>
  <si>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</si>
  <si>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</si>
  <si>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</si>
  <si>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</si>
  <si>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</si>
  <si>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</si>
  <si>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</si>
  <si>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</si>
  <si>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</si>
  <si>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</si>
  <si>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</si>
  <si>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</si>
  <si>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</si>
  <si>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</si>
  <si>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</si>
  <si>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</si>
  <si>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</si>
  <si>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</si>
  <si>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</si>
  <si>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</si>
  <si>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</si>
  <si>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</si>
  <si>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</si>
  <si>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</si>
  <si>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</si>
  <si>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</si>
  <si>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</si>
  <si>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</si>
  <si>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</si>
  <si>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</si>
  <si>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</si>
  <si>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</si>
  <si>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</si>
  <si>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</si>
  <si>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</si>
  <si>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</si>
  <si>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</si>
  <si>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</si>
  <si>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</si>
  <si>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</si>
  <si>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</si>
  <si>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</si>
  <si>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</si>
  <si>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</si>
  <si>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</si>
  <si>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</si>
  <si>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</si>
  <si>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</si>
  <si>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</si>
  <si>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</si>
  <si>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</si>
  <si>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</si>
  <si>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</si>
  <si>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</si>
  <si>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</si>
  <si>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</si>
  <si>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</si>
  <si>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</si>
  <si>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</si>
  <si>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</si>
  <si>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</si>
  <si>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</si>
  <si>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</si>
  <si>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</si>
  <si>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</si>
  <si>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</si>
  <si>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</si>
  <si>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</si>
  <si>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</si>
  <si>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</si>
  <si>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</si>
  <si>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</si>
  <si>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</si>
  <si>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</si>
  <si>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</si>
  <si>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</si>
  <si>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</si>
  <si>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</si>
  <si>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</si>
  <si>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</si>
  <si>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</si>
  <si>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</si>
  <si>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</si>
  <si>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</si>
  <si>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</si>
  <si>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</si>
  <si>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</si>
  <si>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</si>
  <si>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</si>
  <si>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</si>
  <si>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</si>
  <si>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</si>
  <si>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</si>
  <si>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</si>
  <si>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</si>
  <si>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</si>
  <si>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</si>
  <si>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</si>
  <si>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</si>
  <si>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</si>
  <si>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</si>
  <si>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</si>
  <si>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</si>
  <si>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</si>
  <si>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</si>
  <si>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</si>
  <si>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</si>
  <si>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</si>
  <si>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</si>
  <si>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</si>
  <si>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</si>
  <si>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</si>
  <si>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</si>
  <si>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</si>
  <si>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</si>
  <si>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</si>
  <si>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</si>
  <si>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</si>
  <si>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</si>
  <si>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</si>
  <si>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</si>
  <si>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</si>
  <si>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</si>
  <si>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</si>
  <si>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</si>
  <si>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</si>
  <si>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</si>
  <si>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</si>
  <si>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</si>
  <si>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</si>
  <si>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</si>
  <si>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</si>
  <si>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</si>
  <si>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</si>
  <si>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</si>
  <si>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</si>
  <si>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</si>
  <si>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</si>
  <si>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</si>
  <si>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</si>
  <si>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</si>
  <si>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</si>
  <si>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</si>
  <si>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</si>
  <si>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</si>
  <si>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</si>
  <si>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</si>
  <si>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</si>
  <si>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</si>
  <si>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</si>
  <si>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</si>
  <si>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</si>
  <si>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</si>
  <si>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</si>
  <si>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</si>
  <si>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</si>
  <si>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</si>
  <si>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</si>
  <si>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</si>
  <si>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</si>
  <si>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</si>
  <si>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</si>
  <si>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</si>
  <si>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</si>
  <si>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</si>
  <si>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</si>
  <si>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</si>
  <si>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</si>
  <si>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</si>
  <si>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</si>
  <si>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</si>
  <si>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</si>
  <si>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</si>
  <si>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</si>
  <si>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</si>
  <si>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</si>
  <si>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</si>
  <si>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</si>
  <si>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</si>
  <si>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</si>
  <si>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</si>
  <si>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</si>
  <si>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</si>
  <si>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</si>
  <si>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</si>
  <si>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</si>
  <si>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</si>
  <si>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</si>
  <si>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</si>
  <si>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</si>
  <si>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</si>
  <si>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</si>
  <si>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</si>
  <si>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</si>
  <si>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</si>
  <si>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</si>
  <si>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</si>
  <si>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</si>
  <si>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</si>
  <si>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</si>
  <si>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</si>
  <si>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</si>
  <si>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</si>
  <si>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</si>
  <si>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</si>
  <si>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</si>
  <si>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</si>
  <si>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</si>
  <si>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</si>
  <si>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</si>
  <si>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</si>
  <si>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</si>
  <si>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</si>
  <si>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</si>
  <si>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</si>
  <si>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</si>
  <si>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</si>
  <si>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</si>
  <si>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</si>
  <si>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</si>
  <si>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</si>
  <si>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</si>
  <si>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</si>
  <si>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</si>
  <si>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</si>
  <si>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</si>
  <si>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</si>
  <si>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</si>
  <si>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</si>
  <si>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</si>
  <si>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</si>
  <si>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</si>
  <si>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</si>
  <si>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</si>
  <si>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</si>
  <si>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</si>
  <si>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</si>
  <si>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</si>
  <si>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</si>
  <si>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</si>
  <si>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</si>
  <si>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</si>
  <si>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</si>
  <si>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</si>
  <si>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</si>
  <si>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</si>
  <si>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</si>
  <si>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</si>
  <si>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</si>
  <si>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</si>
  <si>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</si>
  <si>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</si>
  <si>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</si>
  <si>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</si>
  <si>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</si>
  <si>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</si>
  <si>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</si>
  <si>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</si>
  <si>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</si>
  <si>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</si>
  <si>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</si>
  <si>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</si>
  <si>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</si>
  <si>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</si>
  <si>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</si>
  <si>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</si>
  <si>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</si>
  <si>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</si>
  <si>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</si>
  <si>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</si>
  <si>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</si>
  <si>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</si>
  <si>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</si>
  <si>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</si>
  <si>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</si>
  <si>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</si>
  <si>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</si>
  <si>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</si>
  <si>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</si>
  <si>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</si>
  <si>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</si>
  <si>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</si>
  <si>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</si>
  <si>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</si>
  <si>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</si>
  <si>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</si>
  <si>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</si>
  <si>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</si>
  <si>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</si>
  <si>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</si>
  <si>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</si>
  <si>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</si>
  <si>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</si>
  <si>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</si>
  <si>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</si>
  <si>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</si>
  <si>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</si>
  <si>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</si>
  <si>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</si>
  <si>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</si>
  <si>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</si>
  <si>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</si>
  <si>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</si>
  <si>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</si>
  <si>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</si>
  <si>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</si>
  <si>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</si>
  <si>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</si>
  <si>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</si>
  <si>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</si>
  <si>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</si>
  <si>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</si>
  <si>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</si>
  <si>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</si>
  <si>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</si>
  <si>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</si>
  <si>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</si>
  <si>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</si>
  <si>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</si>
  <si>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</si>
  <si>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</si>
  <si>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</si>
  <si>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</si>
  <si>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</si>
  <si>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</si>
  <si>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</si>
  <si>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</si>
  <si>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</si>
  <si>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</si>
  <si>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</si>
  <si>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</si>
  <si>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</si>
  <si>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</si>
  <si>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</si>
  <si>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</si>
  <si>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</si>
  <si>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</si>
  <si>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</si>
  <si>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</si>
  <si>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</si>
  <si>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</si>
  <si>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</si>
  <si>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</si>
  <si>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</si>
  <si>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</si>
  <si>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</si>
  <si>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</si>
  <si>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</si>
  <si>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</si>
  <si>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</si>
  <si>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</si>
  <si>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</si>
  <si>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</si>
  <si>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</si>
  <si>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</si>
  <si>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</si>
  <si>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</si>
  <si>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</si>
  <si>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</si>
  <si>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</si>
  <si>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</si>
  <si>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</si>
  <si>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</si>
  <si>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</si>
  <si>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</si>
  <si>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</si>
  <si>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</si>
  <si>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</si>
  <si>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</si>
  <si>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</si>
  <si>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</si>
  <si>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</si>
  <si>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</si>
  <si>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</si>
  <si>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</si>
  <si>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</si>
  <si>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</si>
  <si>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</si>
  <si>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</si>
  <si>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</si>
  <si>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</si>
  <si>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</si>
  <si>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</si>
  <si>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</si>
  <si>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</si>
  <si>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</si>
  <si>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</si>
  <si>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</si>
  <si>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</si>
  <si>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</si>
  <si>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</si>
  <si>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</si>
  <si>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</si>
  <si>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</si>
  <si>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</si>
  <si>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</si>
  <si>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</si>
  <si>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</si>
  <si>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</si>
  <si>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</si>
  <si>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</si>
  <si>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</si>
  <si>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</si>
  <si>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</si>
  <si>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</si>
  <si>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</si>
  <si>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</si>
  <si>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</si>
  <si>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</si>
  <si>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</si>
  <si>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</si>
  <si>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</si>
  <si>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</si>
  <si>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</si>
  <si>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</si>
  <si>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</si>
  <si>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</si>
  <si>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</si>
  <si>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</si>
  <si>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</si>
  <si>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</si>
  <si>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</si>
  <si>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</si>
  <si>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</si>
  <si>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</si>
  <si>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</si>
  <si>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</si>
  <si>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</si>
  <si>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</si>
  <si>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</si>
  <si>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</si>
  <si>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</si>
  <si>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</si>
  <si>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</si>
  <si>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</si>
  <si>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</si>
  <si>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</si>
  <si>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</si>
  <si>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</si>
  <si>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</si>
  <si>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</si>
  <si>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</si>
  <si>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</si>
  <si>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</si>
  <si>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</si>
  <si>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</si>
  <si>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</si>
  <si>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</si>
  <si>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</si>
  <si>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</si>
  <si>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</si>
  <si>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</si>
  <si>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</si>
  <si>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</si>
  <si>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</si>
  <si>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</si>
  <si>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</si>
  <si>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</si>
  <si>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</si>
  <si>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</si>
  <si>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</si>
  <si>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</si>
  <si>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</si>
  <si>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</si>
  <si>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</si>
  <si>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</si>
  <si>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</si>
  <si>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</si>
  <si>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</si>
  <si>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</si>
  <si>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</si>
  <si>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</si>
  <si>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</si>
  <si>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</si>
  <si>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</si>
  <si>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</si>
  <si>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</si>
  <si>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</si>
  <si>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</si>
  <si>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</si>
  <si>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</si>
  <si>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</si>
  <si>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</si>
  <si>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</si>
  <si>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</si>
  <si>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</si>
  <si>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</si>
  <si>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</si>
  <si>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</si>
  <si>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</si>
  <si>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</si>
  <si>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</si>
  <si>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</si>
  <si>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</si>
  <si>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</si>
  <si>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</si>
  <si>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</si>
  <si>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</si>
  <si>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</si>
  <si>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</si>
  <si>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</si>
  <si>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</si>
  <si>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</si>
  <si>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</si>
  <si>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</si>
  <si>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</si>
  <si>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</si>
  <si>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</si>
  <si>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</si>
  <si>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</si>
  <si>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</si>
  <si>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</si>
  <si>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</si>
  <si>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</si>
  <si>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</si>
  <si>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</si>
  <si>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</si>
  <si>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</si>
  <si>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</si>
  <si>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</si>
  <si>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</si>
  <si>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</si>
  <si>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</si>
  <si>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</si>
  <si>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</si>
  <si>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</si>
  <si>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</si>
  <si>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</si>
  <si>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</si>
  <si>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</si>
  <si>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</si>
  <si>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</si>
  <si>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</si>
  <si>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</si>
  <si>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</si>
  <si>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</si>
  <si>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</si>
  <si>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</si>
  <si>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</si>
  <si>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</si>
  <si>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</si>
  <si>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</si>
  <si>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</si>
  <si>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</si>
  <si>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</si>
  <si>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</si>
  <si>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</si>
  <si>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</si>
  <si>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</si>
  <si>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</si>
  <si>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</si>
  <si>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</si>
  <si>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</si>
  <si>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</si>
  <si>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</si>
  <si>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</si>
  <si>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</si>
  <si>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</si>
  <si>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</si>
  <si>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</si>
  <si>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</si>
  <si>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</si>
  <si>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</si>
  <si>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</si>
  <si>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</si>
  <si>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</si>
  <si>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</si>
  <si>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</si>
  <si>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</si>
  <si>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</si>
  <si>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</si>
  <si>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</si>
  <si>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</si>
  <si>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</si>
  <si>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</si>
  <si>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</si>
  <si>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</si>
  <si>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</si>
  <si>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</si>
  <si>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</si>
  <si>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</si>
  <si>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</si>
  <si>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</si>
  <si>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</si>
  <si>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</si>
  <si>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</si>
  <si>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</si>
  <si>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</si>
  <si>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</si>
  <si>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</si>
  <si>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</si>
  <si>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</si>
  <si>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</si>
  <si>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</si>
  <si>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</si>
  <si>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</si>
  <si>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</si>
  <si>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</si>
  <si>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</si>
  <si>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</si>
  <si>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</si>
  <si>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</si>
  <si>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</si>
  <si>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</si>
  <si>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</si>
  <si>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</si>
  <si>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</si>
  <si>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</si>
  <si>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</si>
  <si>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</si>
  <si>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</si>
  <si>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</si>
  <si>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</si>
  <si>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</si>
  <si>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</si>
  <si>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</si>
  <si>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</si>
  <si>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</si>
  <si>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</si>
  <si>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</si>
  <si>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</si>
  <si>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</si>
  <si>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</si>
  <si>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</si>
  <si>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</si>
  <si>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</si>
  <si>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</si>
  <si>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</si>
  <si>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</si>
  <si>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</si>
  <si>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</si>
  <si>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</si>
  <si>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</si>
  <si>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</si>
  <si>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</si>
  <si>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</si>
  <si>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</si>
  <si>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</si>
  <si>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</si>
  <si>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</si>
  <si>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</si>
  <si>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</si>
  <si>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</si>
  <si>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</si>
  <si>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</si>
  <si>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</si>
  <si>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</si>
  <si>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</si>
  <si>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</si>
  <si>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</si>
  <si>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</si>
  <si>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</si>
  <si>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</si>
  <si>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</si>
  <si>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</si>
  <si>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</si>
  <si>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</si>
  <si>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</si>
  <si>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</si>
  <si>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</si>
  <si>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</si>
  <si>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</si>
  <si>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</si>
  <si>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</si>
  <si>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</si>
  <si>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</si>
  <si>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</si>
  <si>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</si>
  <si>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</si>
  <si>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</si>
  <si>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</si>
  <si>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</si>
  <si>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</si>
  <si>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</si>
  <si>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</si>
  <si>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</si>
  <si>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</si>
  <si>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</si>
  <si>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</si>
  <si>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</si>
  <si>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</si>
  <si>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</si>
  <si>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</si>
  <si>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</si>
  <si>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</si>
  <si>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</si>
  <si>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</si>
  <si>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</si>
  <si>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</si>
  <si>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</si>
  <si>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</si>
  <si>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</si>
  <si>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</si>
  <si>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</si>
  <si>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</si>
  <si>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</si>
  <si>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</si>
  <si>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</si>
  <si>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</si>
  <si>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</si>
  <si>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</si>
  <si>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</si>
  <si>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</si>
  <si>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</si>
  <si>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</si>
  <si>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</si>
  <si>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</si>
  <si>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</si>
  <si>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</si>
  <si>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</si>
  <si>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</si>
  <si>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</si>
  <si>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</si>
  <si>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</si>
  <si>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</si>
  <si>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</si>
  <si>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</si>
  <si>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</si>
  <si>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</si>
  <si>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</si>
  <si>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</si>
  <si>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</si>
  <si>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</si>
  <si>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</si>
  <si>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</si>
  <si>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</si>
  <si>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</si>
  <si>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</si>
  <si>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</si>
  <si>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</si>
  <si>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</si>
  <si>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</si>
  <si>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</si>
  <si>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</si>
  <si>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</si>
  <si>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</si>
  <si>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</si>
  <si>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</si>
  <si>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</si>
  <si>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</si>
  <si>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</si>
  <si>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</si>
  <si>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</si>
  <si>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</si>
  <si>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</si>
  <si>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</si>
  <si>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</si>
  <si>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</si>
  <si>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</si>
  <si>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</si>
  <si>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</si>
  <si>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</si>
  <si>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</si>
  <si>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</si>
  <si>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</si>
  <si>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</si>
  <si>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</si>
  <si>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</si>
  <si>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</si>
  <si>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</si>
  <si>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</si>
  <si>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</si>
  <si>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</si>
  <si>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</si>
  <si>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</si>
  <si>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</si>
  <si>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</si>
  <si>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</si>
  <si>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</si>
  <si>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</si>
  <si>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</si>
  <si>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</si>
  <si>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</si>
  <si>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</si>
  <si>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</si>
  <si>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</si>
  <si>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</si>
  <si>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</si>
  <si>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</si>
  <si>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</si>
  <si>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</si>
  <si>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</si>
  <si>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</si>
  <si>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</si>
  <si>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</si>
  <si>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</si>
  <si>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</si>
  <si>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</si>
  <si>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</si>
  <si>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</si>
  <si>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</si>
  <si>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</si>
  <si>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</si>
  <si>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</si>
  <si>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</si>
  <si>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</si>
  <si>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</si>
  <si>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</si>
  <si>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</si>
  <si>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</si>
  <si>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</si>
  <si>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</si>
  <si>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</si>
  <si>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</si>
  <si>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</si>
  <si>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</si>
  <si>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</si>
  <si>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</si>
  <si>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</si>
  <si>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</si>
  <si>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</si>
  <si>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</si>
  <si>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</si>
  <si>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</si>
  <si>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</si>
  <si>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</si>
  <si>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</si>
  <si>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</si>
  <si>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</si>
  <si>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</si>
  <si>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</si>
  <si>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</si>
  <si>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</si>
  <si>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</si>
  <si>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</si>
  <si>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</si>
  <si>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</si>
  <si>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</si>
  <si>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</si>
  <si>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</si>
  <si>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</si>
  <si>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</si>
  <si>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</si>
  <si>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</si>
  <si>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</si>
  <si>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</si>
  <si>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</si>
  <si>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</si>
  <si>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</si>
  <si>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</si>
  <si>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</si>
  <si>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</si>
  <si>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</si>
  <si>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</si>
  <si>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</si>
  <si>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</si>
  <si>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</si>
  <si>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</si>
  <si>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</si>
  <si>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</si>
  <si>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</si>
  <si>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</si>
  <si>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</si>
  <si>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</si>
  <si>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</si>
  <si>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</si>
  <si>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</si>
  <si>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</si>
  <si>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</si>
  <si>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</si>
  <si>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</si>
  <si>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</si>
  <si>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</si>
  <si>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</si>
  <si>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</si>
  <si>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</si>
  <si>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</si>
  <si>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</si>
  <si>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</si>
  <si>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</si>
  <si>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</si>
  <si>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</si>
  <si>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</si>
  <si>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</si>
  <si>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</si>
  <si>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</si>
  <si>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</si>
  <si>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</si>
  <si>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</si>
  <si>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</si>
  <si>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</si>
  <si>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</si>
  <si>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</si>
  <si>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</si>
  <si>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</si>
  <si>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</si>
  <si>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</si>
  <si>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</si>
  <si>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</si>
  <si>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</si>
  <si>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</si>
  <si>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</si>
  <si>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</si>
  <si>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</si>
  <si>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</si>
  <si>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</si>
  <si>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</si>
  <si>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</si>
  <si>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</si>
  <si>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</si>
  <si>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</si>
  <si>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</si>
  <si>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</si>
  <si>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</si>
  <si>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</si>
  <si>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</si>
  <si>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</si>
  <si>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</si>
  <si>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</si>
  <si>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</si>
  <si>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</si>
  <si>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</si>
  <si>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</si>
  <si>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</si>
  <si>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</si>
  <si>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</si>
  <si>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</si>
  <si>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</si>
  <si>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</si>
  <si>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</si>
  <si>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</si>
  <si>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</si>
  <si>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</si>
  <si>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</si>
  <si>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</si>
  <si>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</si>
  <si>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</si>
  <si>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</si>
  <si>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</si>
  <si>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</si>
  <si>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</si>
  <si>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</si>
  <si>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</si>
  <si>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</si>
  <si>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</si>
  <si>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</si>
  <si>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</si>
  <si>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</si>
  <si>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</si>
  <si>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</si>
  <si>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</si>
  <si>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</si>
  <si>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</si>
  <si>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</si>
  <si>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</si>
  <si>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</si>
  <si>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</si>
  <si>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</si>
  <si>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</si>
  <si>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</si>
  <si>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</si>
  <si>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</si>
  <si>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</si>
  <si>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</si>
  <si>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</si>
  <si>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</si>
  <si>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</si>
  <si>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</si>
  <si>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</si>
  <si>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</si>
  <si>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</si>
  <si>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</si>
  <si>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</si>
  <si>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</si>
  <si>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</si>
  <si>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</si>
  <si>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</si>
  <si>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</si>
  <si>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</si>
  <si>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</si>
  <si>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</si>
  <si>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</si>
  <si>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</si>
  <si>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</si>
  <si>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</si>
  <si>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</si>
  <si>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</si>
  <si>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</si>
  <si>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</si>
  <si>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</si>
  <si>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</si>
  <si>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</si>
  <si>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</si>
  <si>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</si>
  <si>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</si>
  <si>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</si>
  <si>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</si>
  <si>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</si>
  <si>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</si>
  <si>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</si>
  <si>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</si>
  <si>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</si>
  <si>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</si>
  <si>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</si>
  <si>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</si>
  <si>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</si>
  <si>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</si>
  <si>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</si>
  <si>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</si>
  <si>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</si>
  <si>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</si>
  <si>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</si>
  <si>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</si>
  <si>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</si>
  <si>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</si>
  <si>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</si>
  <si>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</si>
  <si>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</si>
  <si>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</si>
  <si>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</si>
  <si>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</si>
  <si>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</si>
  <si>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</si>
  <si>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</si>
  <si>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</si>
  <si>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</si>
  <si>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</si>
  <si>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</si>
  <si>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</si>
  <si>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</si>
  <si>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</si>
  <si>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</si>
  <si>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</si>
  <si>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</si>
  <si>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</si>
  <si>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</si>
  <si>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</si>
  <si>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</si>
  <si>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</si>
  <si>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</si>
  <si>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</si>
  <si>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</si>
  <si>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</si>
  <si>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</si>
  <si>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</si>
  <si>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</si>
  <si>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</si>
  <si>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</si>
  <si>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</si>
  <si>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</si>
  <si>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</si>
  <si>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</si>
  <si>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</si>
  <si>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</si>
  <si>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</si>
  <si>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</si>
  <si>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</si>
  <si>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</si>
  <si>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</si>
  <si>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</si>
  <si>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</si>
  <si>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</si>
  <si>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</si>
  <si>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</si>
  <si>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</si>
  <si>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</si>
  <si>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</si>
  <si>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</si>
  <si>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</si>
  <si>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</si>
  <si>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</si>
  <si>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</si>
  <si>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</si>
  <si>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</si>
  <si>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</si>
  <si>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</si>
  <si>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</si>
  <si>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</si>
  <si>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</si>
  <si>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</si>
  <si>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</si>
  <si>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</si>
  <si>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</si>
  <si>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</si>
  <si>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</si>
  <si>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</si>
  <si>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</si>
  <si>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</si>
  <si>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</si>
  <si>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</si>
  <si>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</si>
  <si>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</si>
  <si>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</si>
  <si>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</si>
  <si>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</si>
  <si>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</si>
  <si>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</si>
  <si>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</si>
  <si>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</si>
  <si>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</si>
  <si>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</si>
  <si>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</si>
  <si>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</si>
  <si>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</si>
  <si>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</si>
  <si>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</si>
  <si>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</si>
  <si>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</si>
  <si>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</si>
  <si>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</si>
  <si>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</si>
  <si>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</si>
  <si>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</si>
  <si>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</si>
  <si>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</si>
  <si>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</si>
  <si>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</si>
  <si>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</si>
  <si>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</si>
  <si>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</si>
  <si>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</si>
  <si>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</si>
  <si>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</si>
  <si>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</si>
  <si>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</si>
  <si>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</si>
  <si>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</si>
  <si>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</si>
  <si>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</si>
  <si>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</si>
  <si>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</si>
  <si>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</si>
  <si>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</si>
  <si>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</si>
  <si>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</si>
  <si>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</si>
  <si>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</si>
  <si>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</si>
  <si>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</si>
  <si>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</si>
  <si>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</si>
  <si>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</si>
  <si>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</si>
  <si>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</si>
  <si>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</si>
  <si>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</si>
  <si>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</si>
  <si>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</si>
  <si>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</si>
  <si>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</si>
  <si>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</si>
  <si>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</si>
  <si>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</si>
  <si>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</si>
  <si>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</si>
  <si>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</si>
  <si>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</si>
  <si>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</si>
  <si>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</si>
  <si>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</si>
  <si>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</si>
  <si>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</si>
  <si>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</si>
  <si>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</si>
  <si>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</si>
  <si>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</si>
  <si>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</si>
  <si>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</si>
  <si>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</si>
  <si>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</si>
  <si>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</si>
  <si>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</si>
  <si>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</si>
  <si>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</si>
  <si>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</si>
  <si>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</si>
  <si>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</si>
  <si>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</si>
  <si>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</si>
  <si>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</si>
  <si>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</si>
  <si>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</si>
  <si>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</si>
  <si>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</si>
  <si>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</si>
  <si>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</si>
  <si>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</si>
  <si>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</si>
  <si>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</si>
  <si>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</si>
  <si>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</si>
  <si>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</si>
  <si>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</si>
  <si>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</si>
  <si>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</si>
  <si>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</si>
  <si>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</si>
  <si>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</si>
  <si>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</si>
  <si>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</si>
  <si>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</si>
  <si>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</si>
  <si>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</si>
  <si>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</si>
  <si>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</si>
  <si>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</si>
  <si>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</si>
  <si>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</si>
  <si>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</si>
  <si>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</si>
  <si>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</si>
  <si>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</si>
  <si>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</si>
  <si>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</si>
  <si>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</si>
  <si>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</si>
  <si>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</si>
  <si>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</si>
  <si>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</si>
  <si>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</si>
  <si>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</si>
  <si>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</si>
  <si>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</si>
  <si>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</si>
  <si>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</si>
  <si>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</si>
  <si>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</si>
  <si>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</si>
  <si>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</si>
  <si>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</si>
  <si>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</si>
  <si>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</si>
  <si>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</si>
  <si>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</si>
  <si>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</si>
  <si>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</si>
  <si>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</si>
  <si>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</si>
  <si>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</si>
  <si>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</si>
  <si>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</si>
  <si>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</si>
  <si>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</si>
  <si>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</si>
  <si>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</si>
  <si>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</si>
  <si>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</si>
  <si>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</si>
  <si>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</si>
  <si>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</si>
  <si>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</si>
  <si>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</si>
  <si>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</si>
  <si>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</si>
  <si>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</si>
  <si>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</si>
  <si>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</si>
  <si>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</si>
  <si>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</si>
  <si>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</si>
  <si>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</si>
  <si>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</si>
  <si>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</si>
  <si>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</si>
  <si>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</si>
  <si>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</si>
  <si>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</si>
  <si>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</si>
  <si>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</si>
  <si>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</si>
  <si>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</si>
  <si>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</si>
  <si>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</si>
  <si>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</si>
  <si>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</si>
  <si>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</si>
  <si>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</si>
  <si>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</si>
  <si>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</si>
  <si>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</si>
  <si>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</si>
  <si>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</si>
  <si>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</si>
  <si>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</si>
  <si>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</si>
  <si>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</si>
  <si>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</si>
  <si>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</si>
  <si>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</si>
  <si>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</si>
  <si>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</si>
  <si>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</si>
  <si>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</si>
  <si>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</si>
  <si>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</si>
  <si>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</si>
  <si>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</si>
  <si>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</si>
  <si>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</si>
  <si>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</si>
  <si>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</si>
  <si>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</si>
  <si>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</si>
  <si>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</si>
  <si>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</si>
  <si>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</si>
  <si>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</si>
  <si>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</si>
  <si>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</si>
  <si>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</si>
  <si>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</si>
  <si>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</si>
  <si>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</si>
  <si>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</si>
  <si>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</si>
  <si>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</si>
  <si>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</si>
  <si>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</si>
  <si>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</si>
  <si>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</si>
  <si>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</si>
  <si>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</si>
  <si>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</si>
  <si>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</si>
  <si>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</si>
  <si>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</si>
  <si>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</si>
  <si>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</si>
  <si>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</si>
  <si>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</si>
  <si>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</si>
  <si>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</si>
  <si>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</si>
  <si>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</si>
  <si>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</si>
  <si>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</si>
  <si>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</si>
  <si>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</si>
  <si>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</si>
  <si>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</si>
  <si>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</si>
  <si>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</si>
  <si>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</si>
  <si>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</si>
  <si>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</si>
  <si>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</si>
  <si>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</si>
  <si>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</si>
  <si>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</si>
  <si>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</si>
  <si>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</si>
  <si>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</si>
  <si>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</si>
  <si>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</si>
  <si>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</si>
  <si>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</si>
  <si>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</si>
  <si>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</si>
  <si>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</si>
  <si>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</si>
  <si>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</si>
  <si>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</si>
  <si>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</si>
  <si>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</si>
  <si>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</si>
  <si>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</si>
  <si>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</si>
  <si>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</si>
  <si>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</si>
  <si>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</si>
  <si>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</si>
  <si>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</si>
  <si>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</si>
  <si>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</si>
  <si>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</si>
  <si>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</si>
  <si>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</si>
  <si>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</si>
  <si>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</si>
  <si>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</si>
  <si>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</si>
  <si>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</si>
  <si>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</si>
  <si>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</si>
  <si>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</si>
  <si>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</si>
  <si>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</si>
  <si>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</si>
  <si>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</si>
  <si>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</si>
  <si>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</si>
  <si>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</si>
  <si>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</si>
  <si>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</si>
  <si>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</si>
  <si>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</si>
  <si>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</si>
  <si>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</si>
  <si>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</si>
  <si>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</si>
  <si>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</si>
  <si>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</si>
  <si>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</si>
  <si>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</si>
  <si>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</si>
  <si>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</si>
  <si>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</si>
  <si>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</si>
  <si>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</si>
  <si>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</si>
  <si>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</si>
  <si>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</si>
  <si>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</si>
  <si>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</si>
  <si>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</si>
  <si>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</si>
  <si>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</si>
  <si>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</si>
  <si>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</si>
  <si>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</si>
  <si>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</si>
  <si>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</si>
  <si>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</si>
  <si>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</si>
  <si>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</si>
  <si>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</si>
  <si>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</si>
  <si>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</si>
  <si>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</si>
  <si>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</si>
  <si>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</si>
  <si>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</si>
  <si>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</si>
  <si>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</si>
  <si>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</si>
  <si>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</si>
  <si>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</si>
  <si>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</si>
  <si>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</si>
  <si>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</si>
  <si>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</si>
  <si>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</si>
  <si>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</si>
  <si>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</si>
  <si>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</si>
  <si>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</si>
  <si>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</si>
  <si>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</si>
  <si>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</si>
  <si>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</si>
  <si>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</si>
  <si>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</si>
  <si>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</si>
  <si>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</si>
  <si>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</si>
  <si>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</si>
  <si>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</si>
  <si>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</si>
  <si>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</si>
  <si>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</si>
  <si>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</si>
  <si>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</si>
  <si>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</si>
  <si>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</si>
  <si>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</si>
  <si>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</si>
  <si>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</si>
  <si>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</si>
  <si>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</si>
  <si>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</si>
  <si>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</si>
  <si>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</si>
  <si>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</si>
  <si>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</si>
  <si>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</si>
  <si>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</si>
  <si>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</si>
  <si>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</si>
  <si>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</si>
  <si>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</si>
  <si>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</si>
  <si>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</si>
  <si>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</si>
  <si>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</si>
  <si>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</si>
  <si>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</si>
  <si>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</si>
  <si>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</si>
  <si>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</si>
  <si>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</si>
  <si>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</si>
  <si>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</si>
  <si>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</si>
  <si>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</si>
  <si>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</si>
  <si>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</si>
  <si>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</si>
  <si>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</si>
  <si>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</si>
  <si>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</si>
  <si>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</si>
  <si>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</si>
  <si>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</si>
  <si>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</si>
  <si>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</si>
  <si>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</si>
  <si>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</si>
  <si>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</si>
  <si>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</si>
  <si>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</si>
  <si>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</si>
  <si>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</si>
  <si>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</si>
  <si>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</si>
  <si>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</si>
  <si>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</si>
  <si>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</si>
  <si>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</si>
  <si>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</si>
  <si>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</si>
  <si>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</si>
  <si>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</si>
  <si>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</si>
  <si>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</si>
  <si>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</si>
  <si>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</si>
  <si>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</si>
  <si>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</si>
  <si>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</si>
  <si>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</si>
  <si>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</si>
  <si>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</si>
  <si>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</si>
  <si>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</si>
  <si>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</si>
  <si>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</si>
  <si>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</si>
  <si>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</si>
  <si>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</si>
  <si>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</si>
  <si>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</si>
  <si>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</si>
  <si>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</si>
  <si>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</si>
  <si>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</si>
  <si>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</si>
  <si>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</si>
  <si>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</si>
  <si>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</si>
  <si>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</si>
  <si>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</si>
  <si>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</si>
  <si>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</si>
  <si>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</si>
  <si>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</si>
  <si>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</si>
  <si>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</si>
  <si>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</si>
  <si>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</si>
  <si>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</si>
  <si>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</si>
  <si>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</si>
  <si>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</si>
  <si>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</si>
  <si>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</si>
  <si>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</si>
  <si>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</si>
  <si>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</si>
  <si>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</si>
  <si>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</si>
  <si>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</si>
  <si>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</si>
  <si>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</si>
  <si>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</si>
  <si>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</si>
  <si>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</si>
  <si>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</si>
  <si>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</si>
  <si>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</si>
  <si>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</si>
  <si>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</si>
  <si>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</si>
  <si>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</si>
  <si>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</si>
  <si>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</si>
  <si>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</si>
  <si>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</si>
  <si>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</si>
  <si>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</si>
  <si>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</si>
  <si>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</si>
  <si>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</si>
  <si>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</si>
  <si>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</si>
  <si>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</si>
  <si>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</si>
  <si>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</si>
  <si>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</si>
  <si>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</si>
  <si>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</si>
  <si>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</si>
  <si>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</si>
  <si>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</si>
  <si>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</si>
  <si>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</si>
  <si>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</si>
  <si>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</si>
  <si>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</si>
  <si>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</si>
  <si>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</si>
  <si>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</si>
  <si>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</si>
  <si>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</si>
  <si>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</si>
  <si>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</si>
  <si>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</si>
  <si>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</si>
  <si>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</si>
  <si>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</si>
  <si>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</si>
  <si>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</si>
  <si>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</si>
  <si>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</si>
  <si>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</si>
  <si>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</si>
  <si>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</si>
  <si>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</si>
  <si>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</si>
  <si>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</si>
  <si>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</si>
  <si>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</si>
  <si>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</si>
  <si>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</si>
  <si>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</si>
  <si>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</si>
  <si>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</si>
  <si>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</si>
  <si>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</si>
  <si>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</si>
  <si>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</si>
  <si>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</si>
  <si>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</si>
  <si>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</si>
  <si>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</si>
  <si>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</si>
  <si>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</si>
  <si>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</si>
  <si>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</si>
  <si>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</si>
  <si>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</si>
  <si>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</si>
  <si>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</si>
  <si>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</si>
  <si>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</si>
  <si>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</si>
  <si>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</si>
  <si>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</si>
  <si>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</si>
  <si>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</si>
  <si>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</si>
  <si>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</si>
  <si>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</si>
  <si>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</si>
  <si>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</si>
  <si>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</si>
  <si>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</si>
  <si>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</si>
  <si>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</si>
  <si>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</si>
  <si>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</si>
  <si>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</si>
  <si>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</si>
  <si>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</si>
  <si>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</si>
  <si>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</si>
  <si>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</si>
  <si>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</si>
  <si>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</si>
  <si>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</si>
  <si>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</si>
  <si>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</si>
  <si>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</si>
  <si>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</si>
  <si>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</si>
  <si>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</si>
  <si>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</si>
  <si>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</si>
  <si>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</si>
  <si>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</si>
  <si>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</si>
  <si>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</si>
  <si>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</si>
  <si>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</si>
  <si>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</si>
  <si>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</si>
  <si>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</si>
  <si>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</si>
  <si>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</si>
  <si>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</si>
  <si>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</si>
  <si>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</si>
  <si>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</si>
  <si>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</si>
  <si>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</si>
  <si>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</si>
  <si>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</si>
  <si>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</si>
  <si>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</si>
  <si>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</si>
  <si>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</si>
  <si>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</si>
  <si>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</si>
  <si>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</si>
  <si>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</si>
  <si>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</si>
  <si>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</si>
  <si>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</si>
  <si>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</si>
  <si>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</si>
  <si>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</si>
  <si>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</si>
  <si>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</si>
  <si>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</si>
  <si>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</si>
  <si>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</si>
  <si>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</si>
  <si>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</si>
  <si>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</si>
  <si>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</si>
  <si>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</si>
  <si>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</si>
  <si>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</si>
  <si>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</si>
  <si>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</si>
  <si>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</si>
  <si>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</si>
  <si>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</si>
  <si>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</si>
  <si>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</si>
  <si>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</si>
  <si>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</si>
  <si>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</si>
  <si>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</si>
  <si>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</si>
  <si>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</si>
  <si>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</si>
  <si>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</si>
  <si>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</si>
  <si>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</si>
  <si>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</si>
  <si>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</si>
  <si>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</si>
  <si>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</si>
  <si>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</si>
  <si>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</si>
  <si>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</si>
  <si>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</si>
  <si>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</si>
  <si>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</si>
  <si>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</si>
  <si>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</si>
  <si>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</si>
  <si>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</si>
  <si>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</si>
  <si>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</si>
  <si>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</si>
  <si>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</si>
  <si>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</si>
  <si>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</si>
  <si>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</si>
  <si>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</si>
  <si>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</si>
  <si>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</si>
  <si>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</si>
  <si>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</si>
  <si>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</si>
  <si>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</si>
  <si>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</si>
  <si>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</si>
  <si>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</si>
  <si>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</si>
  <si>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</si>
  <si>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</si>
  <si>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</si>
  <si>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</si>
  <si>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</si>
  <si>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</si>
  <si>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</si>
  <si>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</si>
  <si>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</si>
  <si>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</si>
  <si>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</si>
  <si>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</si>
  <si>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</si>
  <si>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</si>
  <si>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</si>
  <si>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</si>
  <si>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</si>
  <si>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</si>
  <si>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</si>
  <si>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</si>
  <si>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</si>
  <si>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</si>
  <si>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</si>
  <si>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</si>
  <si>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</si>
  <si>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</si>
  <si>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</si>
  <si>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</si>
  <si>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</si>
  <si>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</si>
  <si>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</si>
  <si>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</si>
  <si>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</si>
  <si>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</si>
  <si>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</si>
  <si>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</si>
  <si>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</si>
  <si>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</si>
  <si>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</si>
  <si>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</si>
  <si>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</si>
  <si>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</si>
  <si>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</si>
  <si>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</si>
  <si>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</si>
  <si>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</si>
  <si>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</si>
  <si>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</si>
  <si>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</si>
  <si>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</si>
  <si>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</si>
  <si>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</si>
  <si>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</si>
  <si>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</si>
  <si>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</si>
  <si>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</si>
  <si>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</si>
  <si>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</si>
  <si>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</si>
  <si>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</si>
  <si>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</si>
  <si>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</si>
  <si>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</si>
  <si>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</si>
  <si>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</si>
  <si>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</si>
  <si>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</si>
  <si>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</si>
  <si>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</si>
  <si>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</si>
  <si>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</si>
  <si>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</si>
  <si>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</si>
  <si>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</si>
  <si>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</si>
  <si>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</si>
  <si>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</si>
  <si>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</si>
  <si>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</si>
  <si>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</si>
  <si>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</si>
  <si>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</si>
  <si>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</si>
  <si>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</si>
  <si>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</si>
  <si>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</si>
  <si>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</si>
  <si>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</si>
  <si>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</si>
  <si>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</si>
  <si>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</si>
  <si>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</si>
  <si>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</si>
  <si>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</si>
  <si>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</si>
  <si>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</si>
  <si>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</si>
  <si>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</si>
  <si>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</si>
  <si>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</si>
  <si>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</si>
  <si>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</si>
  <si>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</si>
  <si>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</si>
  <si>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</si>
  <si>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</si>
  <si>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</si>
  <si>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</si>
  <si>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</si>
  <si>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</si>
  <si>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</si>
  <si>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</si>
  <si>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</si>
  <si>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</si>
  <si>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</si>
  <si>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</si>
  <si>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</si>
  <si>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</si>
  <si>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</si>
  <si>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</si>
  <si>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</si>
  <si>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</si>
  <si>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</si>
  <si>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</si>
  <si>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</si>
  <si>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</si>
  <si>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</si>
  <si>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</si>
  <si>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</si>
  <si>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</si>
  <si>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</si>
  <si>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</si>
  <si>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</si>
  <si>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</si>
  <si>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</si>
  <si>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</si>
  <si>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</si>
  <si>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</si>
  <si>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</si>
  <si>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</si>
  <si>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</si>
  <si>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</si>
  <si>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</si>
  <si>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</si>
  <si>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</si>
  <si>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</si>
  <si>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</si>
  <si>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</si>
  <si>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</si>
  <si>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</si>
  <si>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</si>
  <si>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</si>
  <si>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</si>
  <si>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</si>
  <si>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</si>
  <si>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</si>
  <si>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</si>
  <si>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</si>
  <si>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</si>
  <si>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</si>
  <si>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</si>
  <si>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</si>
  <si>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</si>
  <si>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</si>
  <si>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</si>
  <si>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</si>
  <si>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</si>
  <si>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</si>
  <si>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</si>
  <si>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</si>
  <si>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</si>
  <si>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</si>
  <si>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</si>
  <si>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</si>
  <si>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</si>
  <si>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</si>
  <si>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</si>
  <si>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</si>
  <si>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</si>
  <si>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</si>
  <si>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</si>
  <si>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</si>
  <si>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</si>
  <si>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</si>
  <si>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</si>
  <si>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</si>
  <si>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</si>
  <si>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</si>
  <si>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</si>
  <si>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</si>
  <si>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</si>
  <si>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</si>
  <si>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</si>
  <si>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</si>
  <si>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</si>
  <si>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</si>
  <si>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</si>
  <si>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</si>
  <si>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</si>
  <si>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</si>
  <si>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</si>
  <si>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</si>
  <si>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</si>
  <si>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</si>
  <si>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</si>
  <si>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</si>
  <si>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</si>
  <si>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</si>
  <si>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</si>
  <si>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</si>
  <si>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</si>
  <si>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</si>
  <si>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</si>
  <si>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</si>
  <si>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</si>
  <si>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</si>
  <si>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</si>
  <si>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</si>
  <si>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</si>
  <si>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</si>
  <si>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</si>
  <si>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</si>
  <si>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</si>
  <si>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</si>
  <si>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</si>
  <si>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</si>
  <si>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</si>
  <si>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</si>
  <si>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</si>
  <si>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</si>
  <si>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</si>
  <si>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</si>
  <si>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</si>
  <si>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</si>
  <si>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</si>
  <si>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</si>
  <si>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</si>
  <si>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</si>
  <si>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</si>
  <si>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</si>
  <si>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</si>
  <si>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</si>
  <si>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</si>
  <si>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</si>
  <si>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</si>
  <si>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</si>
  <si>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</si>
  <si>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</si>
  <si>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</si>
  <si>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</si>
  <si>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</si>
  <si>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</si>
  <si>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</si>
  <si>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</si>
  <si>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</si>
  <si>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</si>
  <si>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</si>
  <si>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</si>
  <si>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</si>
  <si>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</si>
  <si>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</si>
  <si>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</si>
  <si>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</si>
  <si>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</si>
  <si>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</si>
  <si>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</si>
  <si>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</si>
  <si>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</si>
  <si>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</si>
  <si>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</si>
  <si>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</si>
  <si>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</si>
  <si>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</si>
  <si>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</si>
  <si>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</si>
  <si>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</si>
  <si>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</si>
  <si>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</si>
  <si>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</si>
  <si>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</si>
  <si>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</si>
  <si>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</si>
  <si>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</si>
  <si>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</si>
  <si>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</si>
  <si>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</si>
  <si>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</si>
  <si>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</si>
  <si>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</si>
  <si>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</si>
  <si>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</si>
  <si>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</si>
  <si>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</si>
  <si>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</si>
  <si>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</si>
  <si>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</si>
  <si>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</si>
  <si>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</si>
  <si>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</si>
  <si>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</si>
  <si>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</si>
  <si>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</si>
  <si>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</si>
  <si>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</si>
  <si>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</si>
  <si>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</si>
  <si>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</si>
  <si>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</si>
  <si>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</si>
  <si>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</si>
  <si>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</si>
  <si>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</si>
  <si>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</si>
  <si>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</si>
  <si>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</si>
  <si>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</si>
  <si>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</si>
  <si>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</si>
  <si>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</si>
  <si>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</si>
  <si>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</si>
  <si>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</si>
  <si>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</si>
  <si>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</si>
  <si>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</si>
  <si>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</si>
  <si>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</si>
  <si>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</si>
  <si>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</si>
  <si>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</si>
  <si>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</si>
  <si>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</si>
  <si>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</si>
  <si>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</si>
  <si>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</si>
  <si>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</si>
  <si>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</si>
  <si>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</si>
  <si>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</si>
  <si>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</si>
  <si>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</si>
  <si>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</si>
  <si>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</si>
  <si>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</si>
  <si>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</si>
  <si>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</si>
  <si>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</si>
  <si>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</si>
  <si>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</si>
  <si>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</si>
  <si>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</si>
  <si>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</si>
  <si>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</si>
  <si>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</si>
  <si>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</si>
  <si>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</si>
  <si>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</si>
  <si>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</si>
  <si>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</si>
  <si>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</si>
  <si>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</si>
  <si>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</si>
  <si>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</si>
  <si>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</si>
  <si>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</si>
  <si>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</si>
  <si>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</si>
  <si>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</si>
  <si>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</si>
  <si>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</si>
  <si>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</si>
  <si>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</si>
  <si>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</si>
  <si>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</si>
  <si>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</si>
  <si>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</si>
  <si>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</si>
  <si>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</si>
  <si>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</si>
  <si>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</si>
  <si>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</si>
  <si>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</si>
  <si>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</si>
  <si>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</si>
  <si>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</si>
  <si>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</si>
  <si>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</si>
  <si>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</si>
  <si>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</si>
  <si>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</si>
  <si>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</si>
  <si>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</si>
  <si>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</si>
  <si>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</si>
  <si>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</si>
  <si>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</si>
  <si>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</si>
  <si>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</si>
  <si>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</si>
  <si>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</si>
  <si>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</si>
  <si>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</si>
  <si>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</si>
  <si>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</si>
  <si>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</si>
  <si>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</si>
  <si>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</si>
  <si>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</si>
  <si>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</si>
  <si>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</si>
  <si>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</si>
  <si>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</si>
  <si>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</si>
  <si>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</si>
  <si>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</si>
  <si>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</si>
  <si>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</si>
  <si>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</si>
  <si>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</si>
  <si>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</si>
  <si>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</si>
  <si>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</si>
  <si>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</si>
  <si>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</si>
  <si>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</si>
  <si>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</si>
  <si>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</si>
  <si>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</si>
  <si>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</si>
  <si>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</si>
  <si>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</si>
  <si>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</si>
  <si>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</si>
  <si>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</si>
  <si>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</si>
  <si>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</si>
  <si>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</si>
  <si>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</si>
  <si>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</si>
  <si>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</si>
  <si>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</si>
  <si>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</si>
  <si>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</si>
  <si>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</si>
  <si>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</si>
  <si>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</si>
  <si>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</si>
  <si>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</si>
  <si>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</si>
  <si>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</si>
  <si>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</si>
  <si>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</si>
  <si>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</si>
  <si>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</si>
  <si>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</si>
  <si>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</si>
  <si>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</si>
  <si>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</si>
  <si>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</si>
  <si>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</si>
  <si>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</si>
  <si>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</si>
  <si>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</si>
  <si>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</si>
  <si>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</si>
  <si>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</si>
  <si>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</si>
  <si>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</si>
  <si>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</si>
  <si>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</si>
  <si>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</si>
  <si>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</si>
  <si>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</si>
  <si>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</si>
  <si>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</si>
  <si>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</si>
  <si>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</si>
  <si>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</si>
  <si>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</si>
  <si>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</si>
  <si>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</si>
  <si>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</si>
  <si>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</si>
  <si>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</si>
  <si>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</si>
  <si>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</si>
  <si>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</si>
  <si>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</si>
  <si>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</si>
  <si>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</si>
  <si>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</si>
  <si>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</si>
  <si>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</si>
  <si>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</si>
  <si>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</si>
  <si>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</si>
  <si>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</si>
  <si>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</si>
  <si>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</si>
  <si>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</si>
  <si>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</si>
  <si>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</si>
  <si>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</si>
  <si>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</si>
  <si>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</si>
  <si>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</si>
  <si>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</si>
  <si>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</si>
  <si>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</si>
  <si>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</si>
  <si>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</si>
  <si>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</si>
  <si>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</si>
  <si>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</si>
  <si>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</si>
  <si>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</si>
  <si>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</si>
  <si>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</si>
  <si>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</si>
  <si>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</si>
  <si>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</si>
  <si>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</si>
  <si>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</si>
  <si>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</si>
  <si>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</si>
  <si>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</si>
  <si>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</si>
  <si>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</si>
  <si>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</si>
  <si>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</si>
  <si>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</si>
  <si>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</si>
  <si>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</si>
  <si>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</si>
  <si>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</si>
  <si>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</si>
  <si>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</si>
  <si>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</si>
  <si>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</si>
  <si>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</si>
  <si>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</si>
  <si>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</si>
  <si>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</si>
  <si>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</si>
  <si>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</si>
  <si>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</si>
  <si>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</si>
  <si>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</si>
  <si>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</si>
  <si>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</si>
  <si>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</si>
  <si>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</si>
  <si>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</si>
  <si>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</si>
  <si>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</si>
  <si>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</si>
  <si>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</si>
  <si>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</si>
  <si>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</si>
  <si>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</si>
  <si>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</si>
  <si>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</si>
  <si>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</si>
  <si>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</si>
  <si>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</si>
  <si>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</si>
  <si>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</si>
  <si>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</si>
  <si>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</si>
  <si>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</si>
  <si>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</si>
  <si>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</si>
  <si>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</si>
  <si>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</si>
  <si>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</si>
  <si>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</si>
  <si>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</si>
  <si>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</si>
  <si>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</si>
  <si>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</si>
  <si>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</si>
  <si>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</si>
  <si>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</si>
  <si>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</si>
  <si>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</si>
  <si>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</si>
  <si>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</si>
  <si>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</si>
  <si>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</si>
  <si>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</si>
  <si>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</si>
  <si>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</si>
  <si>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</si>
  <si>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</si>
  <si>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</si>
  <si>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</si>
  <si>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</si>
  <si>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</si>
  <si>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</si>
  <si>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</si>
  <si>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</si>
  <si>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</si>
  <si>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</si>
  <si>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</si>
  <si>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</si>
  <si>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</si>
  <si>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</si>
  <si>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</si>
  <si>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</si>
  <si>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</si>
  <si>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</si>
  <si>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</si>
  <si>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</si>
  <si>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</si>
  <si>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</si>
  <si>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</si>
  <si>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</si>
  <si>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</si>
  <si>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</si>
  <si>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</si>
  <si>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</si>
  <si>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</si>
  <si>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</si>
  <si>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</si>
  <si>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</si>
  <si>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</si>
  <si>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</si>
  <si>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</si>
  <si>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</si>
  <si>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</si>
  <si>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</si>
  <si>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</si>
  <si>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</si>
  <si>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</si>
  <si>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</si>
  <si>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</si>
  <si>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</si>
  <si>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</si>
  <si>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</si>
  <si>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</si>
  <si>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</si>
  <si>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</si>
  <si>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</si>
  <si>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</si>
  <si>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</si>
  <si>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</si>
  <si>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</si>
  <si>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</si>
  <si>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</si>
  <si>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</si>
  <si>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</si>
  <si>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</si>
  <si>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</si>
  <si>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</si>
  <si>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</si>
  <si>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</si>
  <si>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</si>
  <si>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</si>
  <si>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</si>
  <si>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</si>
  <si>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</si>
  <si>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</si>
  <si>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</si>
  <si>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</si>
  <si>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</si>
  <si>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</si>
  <si>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</si>
  <si>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</si>
  <si>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</si>
  <si>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</si>
  <si>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</si>
  <si>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</si>
  <si>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</si>
  <si>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</si>
  <si>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</si>
  <si>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</si>
  <si>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</si>
  <si>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</si>
  <si>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</si>
  <si>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</si>
  <si>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</si>
  <si>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</si>
  <si>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</si>
  <si>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</si>
  <si>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</si>
  <si>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</si>
  <si>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</si>
  <si>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</si>
  <si>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</si>
  <si>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</si>
  <si>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</si>
  <si>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</si>
  <si>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</si>
  <si>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</si>
  <si>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</si>
  <si>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</si>
  <si>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</si>
  <si>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</si>
  <si>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</si>
  <si>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</si>
  <si>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</si>
  <si>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</si>
  <si>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</si>
  <si>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</si>
  <si>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</si>
  <si>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</si>
  <si>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</si>
  <si>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</si>
  <si>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</si>
  <si>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</si>
  <si>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</si>
  <si>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</si>
  <si>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</si>
  <si>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</si>
  <si>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</si>
  <si>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</si>
  <si>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</si>
  <si>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</si>
  <si>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</si>
  <si>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</si>
  <si>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</si>
  <si>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</si>
  <si>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</si>
  <si>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</si>
  <si>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</si>
  <si>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</si>
  <si>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</si>
  <si>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</si>
  <si>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</si>
  <si>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</si>
  <si>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</si>
  <si>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</si>
  <si>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</si>
  <si>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</si>
  <si>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</si>
  <si>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</si>
  <si>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</si>
  <si>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</si>
  <si>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</si>
  <si>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</si>
  <si>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</si>
  <si>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</si>
  <si>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</si>
  <si>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</si>
  <si>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</si>
  <si>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</si>
  <si>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</si>
  <si>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</si>
  <si>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</si>
  <si>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</si>
  <si>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</si>
  <si>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</si>
  <si>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</si>
  <si>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</si>
  <si>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</si>
  <si>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</si>
  <si>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</si>
  <si>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</si>
  <si>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</si>
  <si>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</si>
  <si>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</si>
  <si>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</si>
  <si>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</si>
  <si>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</si>
  <si>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</si>
  <si>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</si>
  <si>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</si>
  <si>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</si>
  <si>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</si>
  <si>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</si>
  <si>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</si>
  <si>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</si>
  <si>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</si>
  <si>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</si>
  <si>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</si>
  <si>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</si>
  <si>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</si>
  <si>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</si>
  <si>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</si>
  <si>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</si>
  <si>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</si>
  <si>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</si>
  <si>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</si>
  <si>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</si>
  <si>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</si>
  <si>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</si>
  <si>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</si>
  <si>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</si>
  <si>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</si>
  <si>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</si>
  <si>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</si>
  <si>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</si>
  <si>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</si>
  <si>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</si>
  <si>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</si>
  <si>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</si>
  <si>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</si>
  <si>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</si>
  <si>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</si>
  <si>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</si>
  <si>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</si>
  <si>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</si>
  <si>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</si>
  <si>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</si>
  <si>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</si>
  <si>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</si>
  <si>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</si>
  <si>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</si>
  <si>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</si>
  <si>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</si>
  <si>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</si>
  <si>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</si>
  <si>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</si>
  <si>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</si>
  <si>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</si>
  <si>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</si>
  <si>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</si>
  <si>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</si>
  <si>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</si>
  <si>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</si>
  <si>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</si>
  <si>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</si>
  <si>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</si>
  <si>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</si>
  <si>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</si>
  <si>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</si>
  <si>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</si>
  <si>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</si>
  <si>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</si>
  <si>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</si>
  <si>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</si>
  <si>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</si>
  <si>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</si>
  <si>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</si>
  <si>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</si>
  <si>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</si>
  <si>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</si>
  <si>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</si>
  <si>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</si>
  <si>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</si>
  <si>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</si>
  <si>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</si>
  <si>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</si>
  <si>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</si>
  <si>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</si>
  <si>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</si>
  <si>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</si>
  <si>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</si>
  <si>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</si>
  <si>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</si>
  <si>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</si>
  <si>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</si>
  <si>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</si>
  <si>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</si>
  <si>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</si>
  <si>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</si>
  <si>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</si>
  <si>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</si>
  <si>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</si>
  <si>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</si>
  <si>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</si>
  <si>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</si>
  <si>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</si>
  <si>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</si>
  <si>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</si>
  <si>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</si>
  <si>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</si>
  <si>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</si>
  <si>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</si>
  <si>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</si>
  <si>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</si>
  <si>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</si>
  <si>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</si>
  <si>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</si>
  <si>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</si>
  <si>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</si>
  <si>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</si>
  <si>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</si>
  <si>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</si>
  <si>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</si>
  <si>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</si>
  <si>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</si>
  <si>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</si>
  <si>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</si>
  <si>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</si>
  <si>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</si>
  <si>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</si>
  <si>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</si>
  <si>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</si>
  <si>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</si>
  <si>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</si>
  <si>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</si>
  <si>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</si>
  <si>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</si>
  <si>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</si>
  <si>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</si>
  <si>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</si>
  <si>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</si>
  <si>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</si>
  <si>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</si>
  <si>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</si>
  <si>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</si>
  <si>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</si>
  <si>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</si>
  <si>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</si>
  <si>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</si>
  <si>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</si>
  <si>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</si>
  <si>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</si>
  <si>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</si>
  <si>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</si>
  <si>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</si>
  <si>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</si>
  <si>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</si>
  <si>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</si>
  <si>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</si>
  <si>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</si>
  <si>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</si>
  <si>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</si>
  <si>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</si>
  <si>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</si>
  <si>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</si>
  <si>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</si>
  <si>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</si>
  <si>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</si>
  <si>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</si>
  <si>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</si>
  <si>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</si>
  <si>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</si>
  <si>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</si>
  <si>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</si>
  <si>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</si>
  <si>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</si>
  <si>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</si>
  <si>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</si>
  <si>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</si>
  <si>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</si>
  <si>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</si>
  <si>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</si>
  <si>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</si>
  <si>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</si>
  <si>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</si>
  <si>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</si>
  <si>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</si>
  <si>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</si>
  <si>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</si>
  <si>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</si>
  <si>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</si>
  <si>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</si>
  <si>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</si>
  <si>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</si>
  <si>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</si>
  <si>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</si>
  <si>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</si>
  <si>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</si>
  <si>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</si>
  <si>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</si>
  <si>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</si>
  <si>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</si>
  <si>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</si>
  <si>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</si>
  <si>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</si>
  <si>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</si>
  <si>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</si>
  <si>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</si>
  <si>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</si>
  <si>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</si>
  <si>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</si>
  <si>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</si>
  <si>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</si>
  <si>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</si>
  <si>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</si>
  <si>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</si>
  <si>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</si>
  <si>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</si>
  <si>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</si>
  <si>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</si>
  <si>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</si>
  <si>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</si>
  <si>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</si>
  <si>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</si>
  <si>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</si>
  <si>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</si>
  <si>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</si>
  <si>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</si>
  <si>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</si>
  <si>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</si>
  <si>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</si>
  <si>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</si>
  <si>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</si>
  <si>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</si>
  <si>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</si>
  <si>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</si>
  <si>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</si>
  <si>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</si>
  <si>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</si>
  <si>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</si>
  <si>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</si>
  <si>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</si>
  <si>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</si>
  <si>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</si>
  <si>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</si>
  <si>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</si>
  <si>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</si>
  <si>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</si>
  <si>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</si>
  <si>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</si>
  <si>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</si>
  <si>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</si>
  <si>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</si>
  <si>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</si>
  <si>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</si>
  <si>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</si>
  <si>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</si>
  <si>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</si>
  <si>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</si>
  <si>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</si>
  <si>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</si>
  <si>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</si>
  <si>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</si>
  <si>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</si>
  <si>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</si>
  <si>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</si>
  <si>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</si>
  <si>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</si>
  <si>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</si>
  <si>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</si>
  <si>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</si>
  <si>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</si>
  <si>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</si>
  <si>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</si>
  <si>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</si>
  <si>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</si>
  <si>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</si>
  <si>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</si>
  <si>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</si>
  <si>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</si>
  <si>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</si>
  <si>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</si>
  <si>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</si>
  <si>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</si>
  <si>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</si>
  <si>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</si>
  <si>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</si>
  <si>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</si>
  <si>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</si>
  <si>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</si>
  <si>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</si>
  <si>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</si>
  <si>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</si>
  <si>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</si>
  <si>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</si>
  <si>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</si>
  <si>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</si>
  <si>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</si>
  <si>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</si>
  <si>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</si>
  <si>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</si>
  <si>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</si>
  <si>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</si>
  <si>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</si>
  <si>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</si>
  <si>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</si>
  <si>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</si>
  <si>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</si>
  <si>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</si>
  <si>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</si>
  <si>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</si>
  <si>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</si>
  <si>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</si>
  <si>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</si>
  <si>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</si>
  <si>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</si>
  <si>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</si>
  <si>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</si>
  <si>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</si>
  <si>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</si>
  <si>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</si>
  <si>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</si>
  <si>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</si>
  <si>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</si>
  <si>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</si>
  <si>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</si>
  <si>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</si>
  <si>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</si>
  <si>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</si>
  <si>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</si>
  <si>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</si>
  <si>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</si>
  <si>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</si>
  <si>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</si>
  <si>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</si>
  <si>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</si>
  <si>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</si>
  <si>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</si>
  <si>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</si>
  <si>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</si>
  <si>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</si>
  <si>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</si>
  <si>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</si>
  <si>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</si>
  <si>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</si>
  <si>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</si>
  <si>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</si>
  <si>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</si>
  <si>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</si>
  <si>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</si>
  <si>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</si>
  <si>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</si>
  <si>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</si>
  <si>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</si>
  <si>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</si>
  <si>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</si>
  <si>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</si>
  <si>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</si>
  <si>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</si>
  <si>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</si>
  <si>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</si>
  <si>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</si>
  <si>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</si>
  <si>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</si>
  <si>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</si>
  <si>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</si>
  <si>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</si>
  <si>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</si>
  <si>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</si>
  <si>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</si>
  <si>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</si>
  <si>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</si>
  <si>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</si>
  <si>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</si>
  <si>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</si>
  <si>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</si>
  <si>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</si>
  <si>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</si>
  <si>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</si>
  <si>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</si>
  <si>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</si>
  <si>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</si>
  <si>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</si>
  <si>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</si>
  <si>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</si>
  <si>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</si>
  <si>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</si>
  <si>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</si>
  <si>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</si>
  <si>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</si>
  <si>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</si>
  <si>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</si>
  <si>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</si>
  <si>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</si>
  <si>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</si>
  <si>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</si>
  <si>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</si>
  <si>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</si>
  <si>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</si>
  <si>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</si>
  <si>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</si>
  <si>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</si>
  <si>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</si>
  <si>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</si>
  <si>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</si>
  <si>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</si>
  <si>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</si>
  <si>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</si>
  <si>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</si>
  <si>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</si>
  <si>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</si>
  <si>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</si>
  <si>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</si>
  <si>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</si>
  <si>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</si>
  <si>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</si>
  <si>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</si>
  <si>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</si>
  <si>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</si>
  <si>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</si>
  <si>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</si>
  <si>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</si>
  <si>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</si>
  <si>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</si>
  <si>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</si>
  <si>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</si>
  <si>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</si>
  <si>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</si>
  <si>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</si>
  <si>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</si>
  <si>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</si>
  <si>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</si>
  <si>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</si>
  <si>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</si>
  <si>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</si>
  <si>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</si>
  <si>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</si>
  <si>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</si>
  <si>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</si>
  <si>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</si>
  <si>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</si>
  <si>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</si>
  <si>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</si>
  <si>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</si>
  <si>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</si>
  <si>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</si>
  <si>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</si>
  <si>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</si>
  <si>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</si>
  <si>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</si>
  <si>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</si>
  <si>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</si>
  <si>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</si>
  <si>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</si>
  <si>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</si>
  <si>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</si>
  <si>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</si>
  <si>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</si>
  <si>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</si>
  <si>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</si>
  <si>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</si>
  <si>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</si>
  <si>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</si>
  <si>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</si>
  <si>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</si>
  <si>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</si>
  <si>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</si>
  <si>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</si>
  <si>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</si>
  <si>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</si>
  <si>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</si>
  <si>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</si>
  <si>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</si>
  <si>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</si>
  <si>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</si>
  <si>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</si>
  <si>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</si>
  <si>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</si>
  <si>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</si>
  <si>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</si>
  <si>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</si>
  <si>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</si>
  <si>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</si>
  <si>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</si>
  <si>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</si>
  <si>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</si>
  <si>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</si>
  <si>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</si>
  <si>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</si>
  <si>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</si>
  <si>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</si>
  <si>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</si>
  <si>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</si>
  <si>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</si>
  <si>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</si>
  <si>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</si>
  <si>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</si>
  <si>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</si>
  <si>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</si>
  <si>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</si>
  <si>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</si>
  <si>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</si>
  <si>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</si>
  <si>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</si>
  <si>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</si>
  <si>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</si>
  <si>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</si>
  <si>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</si>
  <si>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</si>
  <si>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</si>
  <si>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</si>
  <si>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</si>
  <si>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</si>
  <si>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</si>
  <si>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</si>
  <si>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</si>
  <si>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</si>
  <si>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</si>
  <si>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</si>
  <si>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</si>
  <si>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</si>
  <si>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</si>
  <si>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</si>
  <si>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</si>
  <si>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</si>
  <si>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</si>
  <si>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</si>
  <si>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</si>
  <si>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</si>
  <si>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</si>
  <si>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</si>
  <si>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</si>
  <si>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</si>
  <si>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</si>
  <si>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</si>
  <si>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</si>
  <si>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</si>
  <si>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</si>
  <si>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</si>
  <si>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</si>
  <si>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</si>
  <si>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</si>
  <si>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</si>
  <si>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</si>
  <si>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</si>
  <si>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</si>
  <si>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</si>
  <si>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</si>
  <si>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</si>
  <si>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</si>
  <si>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</si>
  <si>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</si>
  <si>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</si>
  <si>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</si>
  <si>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</si>
  <si>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</si>
  <si>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</si>
  <si>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</si>
  <si>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</si>
  <si>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</si>
  <si>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</si>
  <si>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</si>
  <si>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</si>
  <si>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</si>
  <si>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</si>
  <si>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</si>
  <si>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</si>
  <si>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</si>
  <si>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</si>
  <si>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</si>
  <si>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</si>
  <si>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</si>
  <si>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</si>
  <si>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</si>
  <si>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</si>
  <si>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</si>
  <si>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</si>
  <si>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</si>
  <si>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</si>
  <si>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</si>
  <si>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</si>
  <si>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</si>
  <si>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</si>
  <si>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</si>
  <si>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</si>
  <si>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</si>
  <si>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</si>
  <si>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</si>
  <si>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</si>
  <si>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</si>
  <si>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</si>
  <si>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</si>
  <si>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</si>
  <si>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</si>
  <si>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</si>
  <si>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</si>
  <si>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</si>
  <si>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</si>
  <si>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</si>
  <si>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</si>
  <si>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</si>
  <si>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</si>
  <si>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</si>
  <si>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</si>
  <si>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</si>
  <si>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</si>
  <si>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</si>
  <si>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</si>
  <si>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</si>
  <si>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</si>
  <si>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</si>
  <si>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</si>
  <si>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</si>
  <si>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</si>
  <si>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</si>
  <si>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</si>
  <si>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</si>
  <si>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</si>
  <si>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</si>
  <si>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</si>
  <si>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</si>
  <si>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</si>
  <si>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</si>
  <si>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</si>
  <si>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</si>
  <si>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</si>
  <si>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</si>
  <si>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</si>
  <si>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</si>
  <si>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</si>
  <si>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</si>
  <si>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</si>
  <si>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</si>
  <si>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</si>
  <si>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</si>
  <si>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</si>
  <si>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</si>
  <si>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</si>
  <si>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</si>
  <si>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</si>
  <si>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</si>
  <si>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</si>
  <si>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</si>
  <si>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</si>
  <si>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</si>
  <si>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</si>
  <si>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</si>
  <si>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</si>
  <si>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</si>
  <si>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</si>
  <si>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</si>
  <si>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</si>
  <si>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</si>
  <si>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</si>
  <si>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</si>
  <si>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</si>
  <si>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</si>
  <si>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</si>
  <si>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</si>
  <si>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</si>
  <si>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</si>
  <si>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</si>
  <si>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</si>
  <si>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</si>
  <si>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</si>
  <si>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</si>
  <si>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</si>
  <si>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</si>
  <si>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</si>
  <si>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</si>
  <si>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</si>
  <si>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</si>
  <si>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</si>
  <si>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</si>
  <si>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</si>
  <si>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</si>
  <si>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</si>
  <si>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</si>
  <si>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</si>
  <si>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</si>
  <si>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</si>
  <si>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</si>
  <si>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</si>
  <si>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</si>
  <si>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</si>
  <si>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</si>
  <si>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</si>
  <si>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</si>
  <si>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</si>
  <si>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</si>
  <si>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</si>
  <si>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</si>
  <si>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</si>
  <si>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</si>
  <si>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</si>
  <si>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</si>
  <si>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</si>
  <si>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</si>
  <si>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</si>
  <si>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</si>
  <si>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</si>
  <si>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</si>
  <si>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</si>
  <si>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</si>
  <si>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</si>
  <si>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</si>
  <si>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</si>
  <si>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</si>
  <si>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</si>
  <si>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</si>
  <si>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</si>
  <si>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</si>
  <si>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</si>
  <si>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</si>
  <si>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</si>
  <si>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</si>
  <si>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</si>
  <si>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</si>
  <si>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</si>
  <si>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</si>
  <si>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</si>
  <si>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</si>
  <si>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</si>
  <si>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</si>
  <si>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</si>
  <si>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</si>
  <si>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</si>
  <si>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</si>
  <si>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</si>
  <si>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</si>
  <si>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</si>
  <si>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</si>
  <si>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</si>
  <si>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</si>
  <si>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</si>
  <si>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</si>
  <si>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</si>
  <si>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</si>
  <si>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</si>
  <si>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</si>
  <si>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</si>
  <si>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</si>
  <si>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</si>
  <si>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</si>
  <si>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</si>
  <si>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</si>
  <si>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</si>
  <si>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</si>
  <si>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</si>
  <si>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</si>
  <si>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</si>
  <si>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</si>
  <si>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</si>
  <si>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</si>
  <si>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</si>
  <si>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</si>
  <si>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</si>
  <si>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</si>
  <si>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</si>
  <si>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</si>
  <si>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</si>
  <si>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</si>
  <si>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</si>
  <si>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</si>
  <si>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</si>
  <si>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</si>
  <si>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</si>
  <si>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</si>
  <si>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</si>
  <si>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</si>
  <si>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</si>
  <si>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</si>
  <si>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</si>
  <si>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</si>
  <si>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</si>
  <si>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</si>
  <si>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</si>
  <si>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</si>
  <si>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</si>
  <si>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</si>
  <si>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</si>
  <si>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</si>
  <si>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</si>
  <si>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</si>
  <si>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</si>
  <si>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</si>
  <si>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</si>
  <si>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</si>
  <si>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</si>
  <si>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</si>
  <si>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</si>
  <si>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</si>
  <si>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</si>
  <si>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</si>
  <si>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</si>
  <si>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</si>
  <si>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</si>
  <si>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</si>
  <si>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</si>
  <si>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</si>
  <si>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</si>
  <si>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</si>
  <si>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</si>
  <si>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</si>
  <si>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</si>
  <si>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</si>
  <si>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</si>
  <si>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</si>
  <si>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</si>
  <si>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</si>
  <si>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</si>
  <si>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</si>
  <si>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</si>
  <si>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</si>
  <si>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</si>
  <si>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</si>
  <si>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</si>
  <si>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</si>
  <si>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</si>
  <si>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</si>
  <si>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</si>
  <si>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</si>
  <si>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</si>
  <si>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</si>
  <si>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</si>
  <si>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</si>
  <si>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</si>
  <si>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</si>
  <si>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</si>
  <si>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</si>
  <si>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</si>
  <si>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</si>
  <si>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</si>
  <si>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</si>
  <si>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</si>
  <si>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</si>
  <si>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</si>
  <si>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</si>
  <si>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</si>
  <si>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</si>
  <si>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</si>
  <si>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</si>
  <si>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</si>
  <si>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</si>
  <si>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</si>
  <si>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</si>
  <si>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</si>
  <si>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</si>
  <si>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</si>
  <si>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</si>
  <si>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</si>
  <si>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</si>
  <si>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</si>
  <si>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</si>
  <si>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</si>
  <si>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</si>
  <si>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</si>
  <si>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</si>
  <si>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</si>
  <si>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</si>
  <si>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</si>
  <si>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</si>
  <si>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</si>
  <si>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</si>
  <si>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</si>
  <si>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</si>
  <si>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</si>
  <si>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</si>
  <si>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</si>
  <si>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</si>
  <si>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</si>
  <si>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</si>
  <si>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</si>
  <si>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</si>
  <si>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</si>
  <si>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</si>
  <si>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</si>
  <si>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</si>
  <si>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</si>
  <si>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</si>
  <si>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</si>
  <si>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</si>
  <si>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</si>
  <si>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</si>
  <si>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</si>
  <si>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</si>
  <si>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</si>
  <si>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</si>
  <si>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</si>
  <si>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</si>
  <si>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</si>
  <si>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</si>
  <si>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</si>
  <si>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</si>
  <si>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</si>
  <si>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</si>
  <si>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</si>
  <si>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</si>
  <si>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</si>
  <si>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</si>
  <si>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</si>
  <si>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</si>
  <si>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</si>
  <si>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</si>
  <si>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</si>
  <si>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</si>
  <si>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</si>
  <si>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</si>
  <si>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</si>
  <si>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</si>
  <si>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</si>
  <si>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</si>
  <si>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</si>
  <si>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</si>
  <si>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</si>
  <si>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</si>
  <si>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</si>
  <si>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</si>
  <si>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</si>
  <si>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</si>
  <si>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</si>
  <si>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</si>
  <si>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</si>
  <si>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</si>
  <si>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</si>
  <si>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</si>
  <si>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</si>
  <si>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</si>
  <si>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</si>
  <si>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</si>
  <si>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</si>
  <si>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</si>
  <si>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</si>
  <si>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</si>
  <si>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</si>
  <si>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</si>
  <si>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</si>
  <si>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</si>
  <si>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</si>
  <si>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</si>
  <si>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</si>
  <si>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</si>
  <si>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</si>
  <si>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</si>
  <si>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</si>
  <si>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</si>
  <si>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</si>
  <si>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</si>
  <si>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</si>
  <si>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</si>
  <si>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</si>
  <si>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</si>
  <si>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</si>
  <si>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</si>
  <si>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</si>
  <si>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</si>
  <si>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</si>
  <si>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</si>
  <si>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</si>
  <si>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</si>
  <si>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</si>
  <si>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</si>
  <si>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</si>
  <si>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</si>
  <si>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</si>
  <si>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</si>
  <si>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</si>
  <si>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</si>
  <si>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</si>
  <si>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</si>
  <si>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</si>
  <si>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</si>
  <si>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</si>
  <si>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</si>
  <si>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</si>
  <si>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</si>
  <si>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</si>
  <si>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</si>
  <si>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</si>
  <si>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</si>
  <si>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</si>
  <si>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</si>
  <si>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</si>
  <si>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</si>
  <si>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</si>
  <si>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</si>
  <si>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</si>
  <si>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</si>
  <si>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</si>
  <si>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</si>
  <si>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</si>
  <si>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</si>
  <si>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</si>
  <si>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</si>
  <si>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</si>
  <si>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</si>
  <si>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</si>
  <si>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</si>
  <si>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</si>
  <si>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</si>
  <si>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</si>
  <si>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</si>
  <si>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</si>
  <si>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</si>
  <si>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</si>
  <si>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</si>
  <si>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</si>
  <si>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</si>
  <si>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</si>
  <si>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</si>
  <si>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</si>
  <si>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</si>
  <si>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</si>
  <si>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</si>
  <si>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</si>
  <si>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</si>
  <si>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</si>
  <si>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</si>
  <si>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</si>
  <si>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</si>
  <si>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</si>
  <si>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</si>
  <si>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</si>
  <si>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</si>
  <si>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</si>
  <si>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</si>
  <si>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</si>
  <si>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</si>
  <si>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</si>
  <si>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</si>
  <si>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</si>
  <si>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</si>
  <si>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</si>
  <si>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</si>
  <si>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</si>
  <si>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</si>
  <si>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</si>
  <si>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</si>
  <si>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</si>
  <si>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</si>
  <si>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</si>
  <si>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</si>
  <si>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</si>
  <si>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</si>
  <si>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</si>
  <si>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</si>
  <si>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</si>
  <si>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</si>
  <si>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</si>
  <si>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</si>
  <si>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</si>
  <si>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</si>
  <si>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</si>
  <si>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</si>
  <si>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</si>
  <si>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</si>
  <si>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</si>
  <si>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</si>
  <si>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</si>
  <si>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</si>
  <si>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</si>
  <si>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</si>
  <si>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</si>
  <si>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</si>
  <si>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</si>
  <si>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</si>
  <si>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</si>
  <si>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</si>
  <si>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</si>
  <si>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</si>
  <si>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</si>
  <si>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</si>
  <si>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</si>
  <si>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</si>
  <si>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</si>
  <si>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</si>
  <si>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</si>
  <si>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</si>
  <si>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</si>
  <si>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</si>
  <si>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</si>
  <si>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</si>
  <si>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</si>
  <si>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</si>
  <si>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</si>
  <si>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</si>
  <si>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</si>
  <si>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</si>
  <si>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</si>
  <si>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</si>
  <si>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</si>
  <si>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</si>
  <si>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</si>
  <si>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</si>
  <si>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</si>
  <si>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</si>
  <si>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</si>
  <si>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</si>
  <si>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</si>
  <si>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</si>
  <si>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</si>
  <si>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</si>
  <si>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</si>
  <si>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</si>
  <si>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</si>
  <si>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</si>
  <si>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</si>
  <si>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</si>
  <si>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</si>
  <si>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</si>
  <si>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</si>
  <si>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</si>
  <si>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</si>
  <si>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</si>
  <si>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</si>
  <si>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</si>
  <si>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</si>
  <si>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</si>
  <si>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</si>
  <si>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</si>
  <si>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</si>
  <si>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</si>
  <si>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</si>
  <si>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</si>
  <si>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</si>
  <si>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</si>
  <si>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</si>
  <si>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</si>
  <si>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</si>
  <si>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</si>
  <si>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</si>
  <si>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</si>
  <si>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</si>
  <si>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</si>
  <si>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</si>
  <si>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</si>
  <si>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</si>
  <si>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</si>
  <si>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</si>
  <si>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</si>
  <si>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</si>
  <si>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</si>
  <si>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</si>
  <si>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</si>
  <si>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</si>
  <si>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</si>
  <si>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</si>
  <si>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</si>
  <si>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</si>
  <si>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</si>
  <si>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</si>
  <si>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</si>
  <si>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</si>
  <si>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</si>
  <si>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</si>
  <si>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</si>
  <si>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</si>
  <si>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</si>
  <si>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</si>
  <si>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</si>
  <si>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</si>
  <si>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</si>
  <si>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</si>
  <si>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</si>
  <si>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</si>
  <si>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</si>
  <si>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</si>
  <si>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</si>
  <si>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</si>
  <si>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</si>
  <si>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</si>
  <si>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</si>
  <si>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</si>
  <si>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</si>
  <si>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</si>
  <si>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</si>
  <si>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</si>
  <si>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</si>
  <si>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</si>
  <si>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</si>
  <si>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</si>
  <si>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</si>
  <si>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</si>
  <si>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</si>
  <si>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</si>
  <si>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</si>
  <si>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</si>
  <si>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</si>
  <si>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</si>
  <si>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</si>
  <si>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</si>
  <si>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</si>
  <si>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</si>
  <si>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</si>
  <si>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</si>
  <si>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</si>
  <si>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</si>
  <si>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</si>
  <si>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</si>
  <si>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</si>
  <si>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</si>
  <si>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</si>
  <si>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</si>
  <si>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</si>
  <si>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</si>
  <si>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</si>
  <si>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</si>
  <si>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</si>
  <si>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</si>
  <si>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</si>
  <si>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</si>
  <si>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</si>
  <si>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</si>
  <si>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</si>
  <si>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</si>
  <si>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</si>
  <si>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</si>
  <si>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</si>
  <si>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</si>
  <si>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</si>
  <si>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</si>
  <si>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</si>
  <si>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</si>
  <si>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</si>
  <si>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</si>
  <si>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</si>
  <si>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</si>
  <si>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</si>
  <si>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</si>
  <si>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</si>
  <si>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</si>
  <si>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</si>
  <si>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</si>
  <si>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</si>
  <si>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</si>
  <si>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</si>
  <si>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</si>
  <si>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</si>
  <si>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</si>
  <si>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</si>
  <si>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</si>
  <si>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</si>
  <si>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</si>
  <si>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</si>
  <si>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</si>
  <si>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</si>
  <si>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</si>
  <si>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</si>
  <si>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</si>
  <si>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</si>
  <si>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</si>
  <si>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</si>
  <si>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</si>
  <si>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</si>
  <si>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</si>
  <si>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</si>
  <si>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</si>
  <si>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</si>
  <si>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</si>
  <si>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</si>
  <si>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</si>
  <si>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</si>
  <si>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</si>
  <si>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</si>
  <si>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</si>
  <si>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</si>
  <si>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</si>
  <si>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</si>
  <si>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</si>
  <si>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</si>
  <si>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</si>
  <si>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</si>
  <si>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</si>
  <si>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</si>
  <si>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</si>
  <si>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</si>
  <si>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</si>
  <si>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</si>
  <si>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</si>
  <si>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</si>
  <si>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</si>
  <si>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</si>
  <si>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</si>
  <si>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</si>
  <si>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</si>
  <si>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</si>
  <si>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</si>
  <si>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</si>
  <si>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</si>
  <si>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</si>
  <si>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</si>
  <si>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</si>
  <si>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</si>
  <si>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</si>
  <si>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</si>
  <si>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</si>
  <si>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</si>
  <si>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</si>
  <si>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</si>
  <si>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</si>
  <si>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</si>
  <si>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</si>
  <si>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</si>
  <si>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</si>
  <si>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</si>
  <si>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</si>
  <si>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</si>
  <si>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</si>
  <si>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</si>
  <si>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</si>
  <si>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</si>
  <si>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</si>
  <si>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</si>
  <si>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</si>
  <si>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</si>
  <si>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</si>
  <si>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</si>
  <si>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</si>
  <si>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</si>
  <si>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</si>
  <si>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</si>
  <si>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</si>
  <si>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</si>
  <si>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</si>
  <si>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</si>
  <si>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</si>
  <si>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</si>
  <si>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</si>
  <si>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</si>
  <si>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</si>
  <si>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</si>
  <si>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</si>
  <si>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</si>
  <si>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</si>
  <si>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</si>
  <si>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</si>
  <si>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</si>
  <si>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</si>
  <si>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</si>
  <si>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</si>
  <si>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</si>
  <si>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</si>
  <si>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</si>
  <si>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</si>
  <si>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</si>
  <si>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</si>
  <si>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</si>
  <si>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</si>
  <si>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</si>
  <si>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</si>
  <si>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</si>
  <si>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</si>
  <si>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</si>
  <si>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</si>
  <si>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</si>
  <si>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</si>
  <si>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</si>
  <si>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</si>
  <si>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</si>
  <si>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</si>
  <si>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</si>
  <si>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</si>
  <si>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</si>
  <si>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</si>
  <si>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</si>
  <si>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</si>
  <si>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</si>
  <si>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</si>
  <si>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</si>
  <si>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</si>
  <si>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</si>
  <si>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</si>
  <si>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</si>
  <si>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</si>
  <si>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</si>
  <si>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</si>
  <si>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</si>
  <si>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</si>
  <si>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</si>
  <si>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</si>
  <si>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</si>
  <si>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</si>
  <si>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</si>
  <si>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</si>
  <si>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</si>
  <si>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</si>
  <si>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</si>
  <si>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</si>
  <si>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</si>
  <si>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</si>
  <si>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</si>
  <si>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</si>
  <si>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</si>
  <si>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</si>
  <si>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</si>
  <si>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</si>
  <si>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</si>
  <si>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</si>
  <si>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</si>
  <si>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</si>
  <si>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</si>
  <si>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</si>
  <si>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</si>
  <si>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</si>
  <si>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</si>
  <si>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</si>
  <si>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</si>
  <si>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</si>
  <si>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</si>
  <si>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</si>
  <si>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</si>
  <si>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</si>
  <si>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</si>
  <si>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</si>
  <si>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</si>
  <si>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</si>
  <si>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</si>
  <si>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</si>
  <si>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</si>
  <si>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</si>
  <si>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</si>
  <si>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</si>
  <si>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</si>
  <si>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</si>
  <si>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</si>
  <si>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</si>
  <si>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</si>
  <si>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</si>
  <si>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</si>
  <si>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</si>
  <si>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</si>
  <si>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</si>
  <si>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</si>
  <si>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</si>
  <si>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</si>
  <si>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</si>
  <si>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</si>
  <si>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</si>
  <si>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</si>
  <si>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</si>
  <si>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</si>
  <si>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</si>
  <si>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</si>
  <si>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</si>
  <si>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</si>
  <si>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</si>
  <si>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</si>
  <si>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</si>
  <si>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</si>
  <si>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</si>
  <si>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</si>
  <si>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</si>
  <si>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</si>
  <si>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</si>
  <si>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</si>
  <si>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</si>
  <si>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</si>
  <si>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</si>
  <si>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</si>
  <si>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</si>
  <si>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</si>
  <si>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</si>
  <si>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</si>
  <si>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</si>
  <si>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</si>
  <si>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</si>
  <si>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</si>
  <si>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</si>
  <si>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</si>
  <si>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</si>
  <si>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</si>
  <si>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</si>
  <si>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</si>
  <si>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</si>
  <si>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</si>
  <si>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</si>
  <si>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</si>
  <si>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</si>
  <si>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</si>
  <si>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</si>
  <si>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</si>
  <si>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</si>
  <si>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</si>
  <si>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</si>
  <si>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</si>
  <si>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</si>
  <si>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</si>
  <si>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</si>
  <si>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</si>
  <si>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</si>
  <si>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</si>
  <si>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</si>
  <si>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</si>
  <si>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</si>
  <si>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</si>
  <si>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</si>
  <si>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</si>
  <si>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</si>
  <si>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</si>
  <si>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</si>
  <si>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</si>
  <si>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</si>
  <si>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</si>
  <si>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</si>
  <si>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</si>
  <si>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</si>
  <si>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</si>
  <si>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</si>
  <si>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</si>
  <si>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</si>
  <si>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</si>
  <si>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</si>
  <si>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</si>
  <si>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</si>
  <si>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</si>
  <si>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</si>
  <si>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</si>
  <si>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</si>
  <si>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</si>
  <si>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</si>
  <si>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</si>
  <si>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</si>
  <si>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</si>
  <si>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</si>
  <si>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</si>
  <si>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</si>
  <si>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</si>
  <si>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</si>
  <si>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</si>
  <si>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</si>
  <si>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</si>
  <si>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</si>
  <si>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</si>
  <si>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</si>
  <si>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</si>
  <si>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</si>
  <si>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</si>
  <si>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</si>
  <si>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</si>
  <si>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</si>
  <si>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</si>
  <si>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</si>
  <si>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</si>
  <si>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</si>
  <si>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</si>
  <si>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</si>
  <si>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</si>
  <si>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</si>
  <si>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</si>
  <si>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</si>
  <si>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</si>
  <si>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</si>
  <si>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</si>
  <si>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</si>
  <si>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</si>
  <si>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</si>
  <si>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</si>
  <si>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</si>
  <si>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</si>
  <si>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</si>
  <si>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</si>
  <si>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</si>
  <si>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</si>
  <si>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</si>
  <si>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</si>
  <si>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</si>
  <si>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</si>
  <si>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</si>
  <si>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</si>
  <si>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</si>
  <si>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</si>
  <si>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</si>
  <si>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</si>
  <si>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</si>
  <si>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</si>
  <si>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</si>
  <si>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</si>
  <si>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</si>
  <si>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</si>
  <si>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</si>
  <si>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</si>
  <si>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</si>
  <si>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</si>
  <si>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</si>
  <si>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</si>
  <si>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</si>
  <si>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</si>
  <si>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</si>
  <si>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</si>
  <si>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</si>
  <si>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</si>
  <si>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</si>
  <si>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</si>
  <si>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</si>
  <si>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</si>
  <si>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</si>
  <si>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</si>
  <si>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</si>
  <si>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</si>
  <si>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</si>
  <si>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</si>
  <si>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</si>
  <si>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</si>
  <si>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</si>
  <si>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</si>
  <si>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</si>
  <si>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</si>
  <si>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</si>
  <si>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</si>
  <si>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</si>
  <si>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</si>
  <si>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</si>
  <si>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</si>
  <si>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</si>
  <si>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</si>
  <si>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</si>
  <si>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</si>
  <si>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</si>
  <si>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</si>
  <si>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</si>
  <si>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</si>
  <si>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</si>
  <si>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</si>
  <si>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</si>
  <si>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</si>
  <si>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</si>
  <si>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</si>
  <si>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</si>
  <si>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</si>
  <si>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</si>
  <si>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</si>
  <si>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</si>
  <si>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</si>
  <si>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</si>
  <si>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</si>
  <si>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</si>
  <si>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</si>
  <si>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</si>
  <si>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</si>
  <si>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</si>
  <si>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</si>
  <si>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</si>
  <si>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</si>
  <si>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</si>
  <si>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</si>
  <si>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</si>
  <si>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</si>
  <si>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</si>
  <si>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</si>
  <si>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</si>
  <si>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</si>
  <si>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</si>
  <si>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</si>
  <si>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</si>
  <si>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</si>
  <si>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</si>
  <si>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</si>
  <si>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</si>
  <si>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</si>
  <si>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</si>
  <si>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</si>
  <si>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</si>
  <si>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</si>
  <si>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</si>
  <si>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</si>
  <si>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</si>
  <si>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</si>
  <si>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</si>
  <si>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</si>
  <si>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</si>
  <si>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</si>
  <si>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</si>
  <si>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</si>
  <si>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</si>
  <si>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</si>
  <si>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</si>
  <si>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</si>
  <si>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</si>
  <si>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</si>
  <si>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</si>
  <si>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</si>
  <si>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</si>
  <si>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</si>
  <si>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</si>
  <si>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</si>
  <si>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</si>
  <si>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</si>
  <si>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</si>
  <si>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</si>
  <si>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</si>
  <si>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</si>
  <si>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</si>
  <si>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</si>
  <si>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</si>
  <si>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</si>
  <si>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</si>
  <si>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</si>
  <si>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</si>
  <si>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</si>
  <si>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</si>
  <si>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</si>
  <si>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</si>
  <si>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</si>
  <si>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</si>
  <si>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</si>
  <si>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</si>
  <si>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</si>
  <si>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</si>
  <si>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</si>
  <si>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</si>
  <si>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</si>
  <si>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</si>
  <si>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</si>
  <si>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</si>
  <si>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</si>
  <si>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</si>
  <si>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</si>
  <si>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</si>
  <si>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</si>
  <si>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</si>
  <si>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</si>
  <si>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</si>
  <si>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</si>
  <si>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</si>
  <si>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</si>
  <si>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</si>
  <si>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</si>
  <si>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</si>
  <si>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</si>
  <si>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</si>
  <si>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</si>
  <si>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</si>
  <si>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</si>
  <si>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</si>
  <si>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</si>
  <si>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</si>
  <si>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</si>
  <si>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</si>
  <si>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</si>
  <si>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</si>
  <si>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</si>
  <si>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</si>
  <si>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</si>
  <si>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</si>
  <si>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</si>
  <si>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</si>
  <si>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</si>
  <si>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</si>
  <si>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</si>
  <si>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</si>
  <si>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</si>
  <si>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</si>
  <si>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</si>
  <si>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</si>
  <si>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</si>
  <si>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</si>
  <si>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</si>
  <si>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</si>
  <si>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</si>
  <si>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</si>
  <si>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</si>
  <si>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</si>
  <si>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</si>
  <si>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</si>
  <si>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</si>
  <si>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</si>
  <si>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</si>
  <si>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</si>
  <si>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</si>
  <si>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</si>
  <si>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</si>
  <si>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</si>
  <si>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</si>
  <si>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</si>
  <si>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</si>
  <si>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</si>
  <si>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</si>
  <si>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</si>
  <si>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</si>
  <si>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</si>
  <si>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</si>
  <si>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</si>
  <si>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</si>
  <si>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</si>
  <si>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</si>
  <si>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</si>
  <si>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</si>
  <si>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</si>
  <si>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</si>
  <si>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</si>
  <si>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</si>
  <si>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</si>
  <si>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</si>
  <si>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</si>
  <si>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</si>
  <si>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</si>
  <si>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</si>
  <si>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</si>
  <si>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</si>
  <si>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</si>
  <si>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</si>
  <si>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</si>
  <si>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</si>
  <si>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</si>
  <si>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</si>
  <si>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</si>
  <si>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</si>
  <si>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</si>
  <si>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</si>
  <si>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</si>
  <si>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</si>
  <si>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</si>
  <si>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</si>
  <si>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</si>
  <si>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</si>
  <si>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</si>
  <si>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</si>
  <si>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</si>
  <si>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</si>
  <si>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</si>
  <si>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</si>
  <si>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</si>
  <si>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</si>
  <si>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</si>
  <si>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</si>
  <si>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</si>
  <si>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</si>
  <si>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</si>
  <si>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</si>
  <si>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</si>
  <si>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</si>
  <si>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</si>
  <si>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</si>
  <si>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</si>
  <si>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</si>
  <si>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</si>
  <si>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</si>
  <si>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</si>
  <si>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</si>
  <si>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</si>
  <si>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</si>
  <si>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</si>
  <si>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</si>
  <si>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</si>
  <si>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</si>
  <si>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</si>
  <si>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</si>
  <si>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</si>
  <si>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</si>
  <si>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</si>
  <si>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</si>
  <si>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</si>
  <si>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</si>
  <si>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</si>
  <si>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</si>
  <si>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</si>
  <si>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</si>
  <si>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</si>
  <si>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</si>
  <si>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</si>
  <si>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</si>
  <si>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</si>
  <si>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</si>
  <si>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</si>
  <si>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</si>
  <si>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</si>
  <si>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</si>
  <si>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</si>
  <si>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</si>
  <si>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</si>
  <si>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</si>
  <si>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</si>
  <si>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</si>
  <si>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</si>
  <si>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</si>
  <si>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</si>
  <si>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</si>
  <si>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</si>
  <si>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</si>
  <si>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</si>
  <si>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</si>
  <si>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</si>
  <si>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</si>
  <si>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</si>
  <si>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</si>
  <si>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</si>
  <si>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</si>
  <si>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</si>
  <si>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</si>
  <si>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</si>
  <si>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</si>
  <si>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</si>
  <si>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</si>
  <si>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</si>
  <si>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</si>
  <si>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</si>
  <si>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</si>
  <si>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</si>
  <si>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</si>
  <si>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</si>
  <si>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</si>
  <si>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</si>
  <si>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</si>
  <si>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</si>
  <si>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</si>
  <si>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</si>
  <si>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</si>
  <si>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</si>
  <si>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</si>
  <si>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</si>
  <si>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</si>
  <si>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</si>
  <si>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</si>
  <si>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</si>
  <si>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</si>
  <si>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</si>
  <si>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</si>
  <si>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</si>
  <si>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</si>
  <si>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</si>
  <si>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</si>
  <si>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</si>
  <si>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</si>
  <si>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</si>
  <si>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</si>
  <si>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</si>
  <si>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</si>
  <si>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</si>
  <si>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</si>
  <si>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</si>
  <si>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</si>
  <si>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</si>
  <si>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</si>
  <si>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</si>
  <si>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</si>
  <si>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</si>
  <si>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</si>
  <si>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</si>
  <si>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</si>
  <si>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</si>
  <si>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</si>
  <si>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</si>
  <si>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</si>
  <si>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</si>
  <si>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</si>
  <si>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</si>
  <si>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</si>
  <si>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</si>
  <si>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</si>
  <si>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</si>
  <si>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</si>
  <si>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</si>
  <si>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</si>
  <si>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</si>
  <si>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</si>
  <si>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</si>
  <si>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</si>
  <si>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</si>
  <si>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</si>
  <si>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</si>
  <si>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</si>
  <si>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</si>
  <si>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</si>
  <si>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</si>
  <si>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</si>
  <si>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</si>
  <si>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</si>
  <si>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</si>
  <si>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</si>
  <si>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</si>
  <si>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</si>
  <si>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</si>
  <si>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</si>
  <si>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</si>
  <si>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</si>
  <si>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</si>
  <si>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</si>
  <si>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</si>
  <si>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</si>
  <si>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</si>
  <si>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</si>
  <si>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</si>
  <si>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</si>
  <si>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</si>
  <si>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</si>
  <si>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</si>
  <si>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</si>
  <si>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</si>
  <si>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</si>
  <si>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</si>
  <si>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</si>
  <si>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</si>
  <si>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</si>
  <si>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</si>
  <si>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</si>
  <si>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</si>
  <si>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</si>
  <si>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</si>
  <si>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</si>
  <si>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</si>
  <si>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</si>
  <si>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</si>
  <si>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</si>
  <si>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</si>
  <si>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</si>
  <si>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</si>
  <si>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</si>
  <si>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</si>
  <si>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</si>
  <si>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</si>
  <si>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</si>
  <si>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</si>
  <si>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</si>
  <si>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</si>
  <si>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</si>
  <si>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</si>
  <si>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</si>
  <si>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</si>
  <si>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</si>
  <si>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</si>
  <si>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</si>
  <si>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</si>
  <si>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</si>
  <si>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</si>
  <si>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</si>
  <si>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</si>
  <si>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</si>
  <si>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</si>
  <si>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</si>
  <si>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</si>
  <si>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</si>
  <si>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</si>
  <si>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</si>
  <si>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</si>
  <si>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</si>
  <si>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</si>
  <si>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</si>
  <si>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</si>
  <si>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</si>
  <si>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</si>
  <si>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</si>
  <si>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</si>
  <si>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</si>
  <si>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</si>
  <si>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</si>
  <si>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</si>
  <si>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</si>
  <si>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</si>
  <si>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</si>
  <si>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</si>
  <si>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</si>
  <si>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</si>
  <si>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</si>
  <si>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</si>
  <si>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</si>
  <si>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</si>
  <si>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</si>
  <si>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</si>
  <si>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</si>
  <si>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</si>
  <si>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</si>
  <si>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</si>
  <si>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</si>
  <si>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</si>
  <si>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</si>
  <si>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</si>
  <si>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</si>
  <si>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</si>
  <si>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</si>
  <si>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</si>
  <si>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</si>
  <si>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</si>
  <si>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</si>
  <si>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</si>
  <si>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</si>
  <si>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</si>
  <si>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</si>
  <si>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</si>
  <si>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</si>
  <si>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</si>
  <si>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</si>
  <si>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</si>
  <si>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</si>
  <si>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</si>
  <si>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</si>
  <si>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</si>
  <si>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</si>
  <si>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</si>
  <si>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</si>
  <si>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</si>
  <si>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</si>
  <si>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</si>
  <si>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</si>
  <si>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</si>
  <si>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</si>
  <si>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</si>
  <si>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</si>
  <si>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</si>
  <si>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</si>
  <si>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</si>
  <si>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</si>
  <si>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</si>
  <si>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</si>
  <si>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</si>
  <si>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</si>
  <si>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</si>
  <si>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</si>
  <si>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</si>
  <si>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</si>
  <si>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</si>
  <si>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</si>
  <si>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</si>
  <si>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</si>
  <si>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</si>
  <si>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</si>
  <si>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</si>
  <si>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</si>
  <si>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</si>
  <si>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</si>
  <si>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</si>
  <si>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</si>
  <si>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</si>
  <si>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</si>
  <si>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</si>
  <si>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</si>
  <si>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</si>
  <si>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</si>
  <si>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</si>
  <si>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</si>
  <si>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</si>
  <si>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</si>
  <si>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</si>
  <si>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</si>
  <si>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</si>
  <si>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</si>
  <si>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</si>
  <si>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</si>
  <si>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</si>
  <si>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</si>
  <si>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</si>
  <si>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</si>
  <si>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</si>
  <si>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</si>
  <si>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</si>
  <si>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</si>
  <si>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</si>
  <si>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</si>
  <si>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</si>
  <si>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</si>
  <si>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</si>
  <si>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</si>
  <si>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</si>
  <si>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</si>
  <si>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</si>
  <si>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</si>
  <si>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</si>
  <si>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</si>
  <si>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</si>
  <si>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</si>
  <si>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</si>
  <si>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</si>
  <si>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</si>
  <si>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</si>
  <si>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</si>
  <si>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</si>
  <si>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</si>
  <si>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</si>
  <si>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</si>
  <si>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</si>
  <si>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</si>
  <si>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</si>
  <si>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</si>
  <si>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</si>
  <si>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</si>
  <si>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</si>
  <si>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</si>
  <si>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</si>
  <si>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</si>
  <si>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</si>
  <si>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</si>
  <si>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</si>
  <si>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</si>
  <si>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</si>
  <si>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</si>
  <si>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</si>
  <si>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</si>
  <si>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</si>
  <si>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</si>
  <si>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</si>
  <si>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</si>
  <si>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</si>
  <si>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</si>
  <si>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</si>
  <si>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</si>
  <si>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</si>
  <si>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</si>
  <si>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</si>
  <si>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</si>
  <si>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</si>
  <si>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</si>
  <si>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</si>
  <si>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</si>
  <si>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</si>
  <si>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</si>
  <si>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</si>
  <si>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</si>
  <si>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</si>
  <si>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</si>
  <si>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</si>
  <si>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</si>
  <si>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</si>
  <si>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</si>
  <si>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</si>
  <si>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</si>
  <si>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</si>
  <si>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</si>
  <si>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</si>
  <si>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</si>
  <si>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</si>
  <si>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</si>
  <si>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</si>
  <si>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</si>
  <si>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</si>
  <si>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</si>
  <si>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</si>
  <si>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</si>
  <si>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</si>
  <si>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</si>
  <si>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</si>
  <si>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</si>
  <si>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</si>
  <si>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</si>
  <si>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</si>
  <si>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</si>
  <si>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</si>
  <si>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</si>
  <si>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</si>
  <si>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</si>
  <si>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</si>
  <si>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</si>
  <si>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</si>
  <si>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</si>
  <si>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</si>
  <si>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</si>
  <si>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</si>
  <si>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</si>
  <si>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</si>
  <si>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</si>
  <si>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</si>
  <si>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</si>
  <si>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</si>
  <si>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</si>
  <si>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</si>
  <si>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</si>
  <si>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</si>
  <si>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</si>
  <si>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</si>
  <si>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</si>
  <si>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</si>
  <si>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</si>
  <si>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</si>
  <si>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</si>
  <si>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</si>
  <si>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</si>
  <si>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</si>
  <si>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</si>
  <si>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</si>
  <si>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</si>
  <si>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</si>
  <si>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</si>
  <si>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</si>
  <si>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</si>
  <si>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</si>
  <si>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</si>
  <si>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</si>
  <si>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</si>
  <si>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</si>
  <si>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</si>
  <si>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</si>
  <si>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</si>
  <si>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</si>
  <si>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</si>
  <si>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</si>
  <si>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</si>
  <si>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</si>
  <si>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</si>
  <si>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</si>
  <si>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</si>
  <si>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</si>
  <si>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</si>
  <si>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</si>
  <si>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</si>
  <si>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</si>
  <si>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</si>
  <si>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</si>
  <si>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</si>
  <si>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</si>
  <si>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</si>
  <si>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</si>
  <si>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</si>
  <si>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</si>
  <si>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</si>
  <si>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</si>
  <si>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</si>
  <si>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</si>
  <si>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</si>
  <si>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</si>
  <si>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</si>
  <si>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</si>
  <si>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</si>
  <si>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</si>
  <si>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</si>
  <si>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</si>
  <si>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</si>
  <si>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</si>
  <si>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</si>
  <si>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</si>
  <si>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</si>
  <si>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</si>
  <si>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</si>
  <si>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</si>
  <si>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</si>
  <si>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</si>
  <si>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</si>
  <si>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</si>
  <si>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</si>
  <si>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</si>
  <si>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</si>
  <si>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</si>
  <si>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</si>
  <si>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</si>
  <si>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</si>
  <si>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</si>
  <si>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</si>
  <si>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</si>
  <si>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</si>
  <si>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</si>
  <si>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</si>
  <si>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</si>
  <si>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</si>
  <si>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</si>
  <si>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</si>
  <si>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</si>
  <si>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</si>
  <si>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</si>
  <si>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</si>
  <si>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</si>
  <si>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</si>
  <si>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</si>
  <si>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</si>
  <si>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</si>
  <si>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</si>
  <si>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</si>
  <si>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</si>
  <si>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</si>
  <si>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</si>
  <si>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</si>
  <si>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</si>
  <si>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</si>
  <si>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</si>
  <si>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</si>
  <si>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</si>
  <si>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</si>
  <si>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</si>
  <si>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</si>
  <si>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</si>
  <si>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</si>
  <si>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</si>
  <si>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</si>
  <si>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</si>
  <si>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</si>
  <si>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</si>
  <si>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</si>
  <si>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</si>
  <si>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</si>
  <si>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</si>
  <si>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</si>
  <si>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</si>
  <si>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</si>
  <si>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</si>
  <si>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</si>
  <si>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</si>
  <si>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</si>
  <si>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</si>
  <si>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</si>
  <si>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</si>
  <si>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</si>
  <si>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</si>
  <si>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</si>
  <si>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</si>
  <si>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</si>
  <si>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</si>
  <si>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</si>
  <si>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</si>
  <si>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</si>
  <si>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</si>
  <si>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</si>
  <si>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</si>
  <si>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</si>
  <si>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</si>
  <si>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</si>
  <si>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</si>
  <si>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</si>
  <si>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</si>
  <si>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</si>
  <si>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</si>
  <si>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</si>
  <si>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</si>
  <si>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</si>
  <si>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</si>
  <si>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</si>
  <si>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</si>
  <si>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</si>
  <si>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</si>
  <si>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</si>
  <si>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</si>
  <si>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</si>
  <si>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</si>
  <si>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</si>
  <si>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</si>
  <si>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</si>
  <si>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</si>
  <si>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</si>
  <si>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</si>
  <si>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</si>
  <si>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</si>
  <si>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</si>
  <si>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</si>
  <si>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</si>
  <si>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</si>
  <si>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</si>
  <si>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</si>
  <si>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</si>
  <si>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</si>
  <si>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</si>
  <si>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</si>
  <si>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</si>
  <si>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</si>
  <si>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</si>
  <si>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</si>
  <si>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</si>
  <si>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</si>
  <si>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</si>
  <si>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</si>
  <si>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</si>
  <si>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</si>
  <si>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</si>
  <si>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</si>
  <si>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</si>
  <si>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</si>
  <si>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</si>
  <si>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</si>
  <si>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</si>
  <si>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</si>
  <si>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</si>
  <si>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</si>
  <si>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</si>
  <si>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</si>
  <si>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</si>
  <si>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</si>
  <si>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</si>
  <si>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</si>
  <si>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</si>
  <si>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</si>
  <si>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</si>
  <si>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</si>
  <si>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</si>
  <si>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</si>
  <si>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</si>
  <si>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</si>
  <si>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</si>
  <si>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</si>
  <si>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</si>
  <si>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</si>
  <si>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</si>
  <si>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</si>
  <si>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</si>
  <si>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</si>
  <si>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</si>
  <si>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</si>
  <si>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</si>
  <si>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</si>
  <si>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</si>
  <si>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</si>
  <si>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</si>
  <si>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</si>
  <si>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</si>
  <si>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</si>
  <si>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</si>
  <si>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</si>
  <si>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</si>
  <si>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</si>
  <si>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</si>
  <si>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</si>
  <si>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</si>
  <si>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</si>
  <si>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</si>
  <si>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</si>
  <si>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</si>
  <si>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</si>
  <si>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</si>
  <si>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</si>
  <si>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</si>
  <si>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</si>
  <si>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</si>
  <si>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</si>
  <si>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</si>
  <si>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</si>
  <si>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</si>
  <si>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</si>
  <si>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</si>
  <si>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</si>
  <si>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</si>
  <si>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</si>
  <si>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</si>
  <si>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</si>
  <si>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</si>
  <si>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</si>
  <si>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</si>
  <si>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</si>
  <si>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</si>
  <si>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</si>
  <si>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</si>
  <si>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</si>
  <si>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</si>
  <si>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</si>
  <si>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</si>
  <si>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</si>
  <si>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</si>
  <si>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</si>
  <si>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</si>
  <si>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</si>
  <si>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</si>
  <si>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</si>
  <si>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</si>
  <si>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</si>
  <si>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</si>
  <si>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</si>
  <si>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</si>
  <si>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</si>
  <si>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</si>
  <si>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</si>
  <si>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</si>
  <si>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</si>
  <si>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</si>
  <si>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</si>
  <si>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</si>
  <si>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</si>
  <si>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</si>
  <si>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</si>
  <si>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</si>
  <si>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</si>
  <si>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</si>
  <si>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</si>
  <si>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</si>
  <si>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</si>
  <si>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</si>
  <si>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</si>
  <si>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</si>
  <si>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</si>
  <si>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</si>
  <si>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</si>
  <si>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</si>
  <si>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</si>
  <si>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</si>
  <si>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</si>
  <si>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</si>
  <si>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</si>
  <si>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</si>
  <si>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</si>
  <si>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</si>
  <si>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</si>
  <si>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</si>
  <si>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</si>
  <si>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</si>
  <si>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</si>
  <si>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</si>
  <si>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</si>
  <si>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</si>
  <si>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</si>
  <si>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</si>
  <si>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</si>
  <si>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</si>
  <si>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</si>
  <si>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</si>
  <si>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</si>
  <si>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</si>
  <si>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</si>
  <si>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</si>
  <si>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</si>
  <si>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</si>
  <si>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</si>
  <si>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</si>
  <si>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</si>
  <si>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</si>
  <si>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</si>
  <si>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</si>
  <si>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</si>
  <si>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</si>
  <si>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</si>
  <si>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</si>
  <si>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</si>
  <si>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</si>
  <si>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</si>
  <si>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</si>
  <si>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</si>
  <si>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</si>
  <si>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</si>
  <si>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</si>
  <si>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</si>
  <si>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</si>
  <si>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</si>
  <si>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</si>
  <si>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</si>
  <si>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</si>
  <si>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</si>
  <si>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</si>
  <si>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</si>
  <si>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</si>
  <si>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</si>
  <si>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</si>
  <si>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</si>
  <si>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</si>
  <si>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</si>
  <si>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</si>
  <si>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</si>
  <si>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</si>
  <si>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</si>
  <si>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</si>
  <si>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</si>
  <si>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</si>
  <si>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</si>
  <si>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</si>
  <si>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</si>
  <si>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</si>
  <si>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</si>
  <si>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</si>
  <si>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</si>
  <si>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</si>
  <si>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</si>
  <si>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</si>
  <si>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</si>
  <si>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</si>
  <si>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</si>
  <si>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</si>
  <si>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</si>
  <si>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</si>
  <si>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</si>
  <si>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</si>
  <si>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</si>
  <si>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</si>
  <si>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</si>
  <si>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</si>
  <si>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</si>
  <si>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</si>
  <si>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</si>
  <si>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</si>
  <si>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</si>
  <si>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</si>
  <si>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</si>
  <si>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</si>
  <si>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</si>
  <si>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</si>
  <si>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</si>
  <si>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</si>
  <si>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</si>
  <si>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</si>
  <si>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</si>
  <si>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</si>
  <si>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</si>
  <si>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</si>
  <si>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</si>
  <si>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</si>
  <si>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</si>
  <si>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</si>
  <si>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</si>
  <si>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</si>
  <si>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</si>
  <si>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</si>
  <si>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</si>
  <si>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</si>
  <si>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</si>
  <si>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</si>
  <si>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</si>
  <si>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</si>
  <si>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</si>
  <si>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</si>
  <si>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</si>
  <si>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</si>
  <si>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</si>
  <si>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</si>
  <si>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</si>
  <si>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</si>
  <si>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</si>
  <si>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</si>
  <si>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</si>
  <si>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</si>
  <si>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</si>
  <si>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</si>
  <si>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</si>
  <si>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</si>
  <si>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</si>
  <si>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</si>
  <si>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</si>
  <si>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</si>
  <si>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</si>
  <si>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</si>
  <si>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</si>
  <si>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</si>
  <si>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</si>
  <si>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</si>
  <si>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</si>
  <si>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</si>
  <si>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</si>
  <si>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</si>
  <si>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</si>
  <si>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</si>
  <si>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</si>
  <si>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</si>
  <si>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</si>
  <si>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</si>
  <si>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</si>
  <si>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</si>
  <si>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</si>
  <si>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</si>
  <si>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</si>
  <si>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</si>
  <si>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</si>
  <si>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</si>
  <si>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</si>
  <si>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</si>
  <si>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</si>
  <si>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</si>
  <si>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</si>
  <si>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</si>
  <si>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</si>
  <si>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</si>
  <si>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</si>
  <si>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</si>
  <si>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</si>
  <si>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</si>
  <si>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</si>
  <si>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</si>
  <si>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</si>
  <si>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</si>
  <si>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</si>
  <si>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</si>
  <si>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</si>
  <si>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</si>
  <si>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</si>
  <si>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</si>
  <si>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</si>
  <si>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</si>
  <si>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</si>
  <si>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</si>
  <si>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</si>
  <si>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</si>
  <si>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</si>
  <si>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</si>
  <si>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</si>
  <si>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</si>
  <si>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</si>
  <si>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</si>
  <si>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</si>
  <si>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</si>
  <si>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</si>
  <si>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</si>
  <si>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</si>
  <si>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</si>
  <si>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</si>
  <si>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</si>
  <si>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</si>
  <si>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</si>
  <si>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</si>
  <si>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</si>
  <si>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</si>
  <si>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</si>
  <si>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</si>
  <si>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</si>
  <si>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</si>
  <si>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</si>
  <si>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</si>
  <si>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</si>
  <si>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</si>
  <si>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</si>
  <si>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</si>
  <si>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</si>
  <si>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</si>
  <si>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</si>
  <si>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</si>
  <si>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</si>
  <si>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</si>
  <si>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</si>
  <si>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</si>
  <si>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</si>
  <si>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</si>
  <si>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</si>
  <si>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</si>
  <si>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</si>
  <si>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</si>
  <si>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</si>
  <si>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</si>
  <si>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</si>
  <si>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</si>
  <si>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</si>
  <si>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</si>
  <si>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</si>
  <si>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</si>
  <si>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</si>
  <si>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</si>
  <si>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</si>
  <si>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</si>
  <si>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</si>
  <si>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</si>
  <si>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</si>
  <si>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</si>
  <si>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</si>
  <si>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</si>
  <si>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</si>
  <si>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</si>
  <si>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</si>
  <si>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</si>
  <si>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</si>
  <si>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</si>
  <si>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</si>
  <si>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</si>
  <si>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</si>
  <si>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</si>
  <si>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</si>
  <si>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</si>
  <si>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</si>
  <si>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</si>
  <si>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</si>
  <si>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</si>
  <si>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</si>
  <si>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</si>
  <si>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</si>
  <si>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</si>
  <si>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</si>
  <si>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</si>
  <si>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</si>
  <si>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</si>
  <si>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</si>
  <si>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</si>
  <si>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</si>
  <si>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</si>
  <si>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</si>
  <si>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</si>
  <si>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</si>
  <si>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</si>
  <si>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</si>
  <si>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</si>
  <si>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</si>
  <si>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</si>
  <si>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</si>
  <si>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</si>
  <si>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</si>
  <si>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</si>
  <si>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</si>
  <si>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</si>
  <si>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</si>
  <si>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</si>
  <si>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</si>
  <si>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</si>
  <si>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</si>
  <si>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</si>
  <si>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</si>
  <si>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</si>
  <si>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</si>
  <si>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</si>
  <si>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</si>
  <si>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</si>
  <si>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</si>
  <si>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</si>
  <si>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</si>
  <si>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</si>
  <si>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</si>
  <si>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</si>
  <si>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</si>
  <si>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</si>
  <si>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</si>
  <si>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</si>
  <si>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</si>
  <si>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</si>
  <si>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</si>
  <si>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</si>
  <si>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</si>
  <si>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</si>
  <si>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</si>
  <si>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</si>
  <si>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</si>
  <si>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</si>
  <si>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</si>
  <si>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</si>
  <si>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</si>
  <si>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</si>
  <si>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</si>
  <si>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</si>
  <si>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</si>
  <si>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</si>
  <si>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</si>
  <si>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</si>
  <si>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</si>
  <si>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</si>
  <si>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</si>
  <si>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</si>
  <si>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</si>
  <si>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</si>
  <si>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</si>
  <si>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</si>
  <si>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</si>
  <si>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</si>
  <si>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</si>
  <si>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</si>
  <si>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</si>
  <si>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</si>
  <si>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</si>
  <si>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</si>
  <si>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</si>
  <si>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</si>
  <si>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</si>
  <si>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</si>
  <si>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</si>
  <si>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</si>
  <si>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</si>
  <si>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</si>
  <si>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</si>
  <si>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</si>
  <si>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</si>
  <si>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</si>
  <si>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</si>
  <si>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</si>
  <si>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</si>
  <si>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</si>
  <si>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</si>
  <si>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</si>
  <si>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</si>
  <si>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</si>
  <si>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</si>
  <si>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</si>
  <si>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</si>
  <si>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</si>
  <si>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</si>
  <si>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</si>
  <si>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</si>
  <si>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</si>
  <si>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</si>
  <si>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</si>
  <si>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</si>
  <si>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</si>
  <si>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</si>
  <si>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</si>
  <si>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</si>
  <si>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</si>
  <si>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</si>
  <si>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</si>
  <si>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</si>
  <si>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</si>
  <si>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</si>
  <si>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</si>
  <si>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</si>
  <si>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</si>
  <si>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</si>
  <si>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</si>
  <si>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</si>
  <si>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</si>
  <si>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</si>
  <si>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</si>
  <si>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</si>
  <si>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</si>
  <si>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</si>
  <si>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</si>
  <si>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</si>
  <si>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</si>
  <si>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</si>
  <si>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</si>
  <si>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</si>
  <si>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</si>
  <si>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</si>
  <si>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</si>
  <si>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</si>
  <si>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</si>
  <si>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</si>
  <si>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</si>
  <si>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</si>
  <si>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</si>
  <si>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</si>
  <si>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</si>
  <si>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</si>
  <si>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</si>
  <si>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</si>
  <si>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</si>
  <si>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</si>
  <si>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</si>
  <si>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</si>
  <si>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</si>
  <si>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</si>
  <si>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</si>
  <si>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</si>
  <si>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</si>
  <si>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</si>
  <si>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</si>
  <si>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</si>
  <si>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</si>
  <si>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</si>
  <si>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</si>
  <si>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</si>
  <si>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</si>
  <si>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</si>
  <si>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</si>
  <si>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</si>
  <si>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</si>
  <si>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</si>
  <si>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</si>
  <si>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</si>
  <si>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</si>
  <si>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</si>
  <si>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</si>
  <si>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</si>
  <si>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</si>
  <si>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</si>
  <si>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</si>
  <si>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</si>
  <si>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</si>
  <si>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</si>
  <si>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</si>
  <si>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</si>
  <si>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</si>
  <si>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</si>
  <si>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</si>
  <si>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</si>
  <si>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</si>
  <si>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</si>
  <si>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</si>
  <si>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</si>
  <si>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</si>
  <si>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</si>
  <si>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</si>
  <si>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</si>
  <si>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</si>
  <si>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</si>
  <si>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</si>
  <si>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</si>
  <si>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</si>
  <si>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</si>
  <si>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</si>
  <si>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</si>
  <si>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</si>
  <si>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</si>
  <si>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</si>
  <si>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</si>
  <si>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</si>
  <si>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</si>
  <si>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</si>
  <si>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</si>
  <si>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</si>
  <si>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</si>
  <si>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</si>
  <si>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</si>
  <si>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</si>
  <si>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</si>
  <si>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</si>
  <si>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</si>
  <si>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</si>
  <si>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</si>
  <si>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</si>
  <si>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</si>
  <si>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</si>
  <si>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</si>
  <si>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</si>
  <si>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</si>
  <si>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</si>
  <si>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</si>
  <si>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</si>
  <si>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</si>
  <si>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</si>
  <si>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</si>
  <si>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</si>
  <si>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</si>
  <si>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</si>
  <si>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</si>
  <si>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</si>
  <si>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</si>
  <si>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</si>
  <si>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</si>
  <si>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</si>
  <si>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</si>
  <si>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</si>
  <si>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</si>
  <si>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</si>
  <si>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</si>
  <si>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</si>
  <si>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</si>
  <si>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</si>
  <si>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</si>
  <si>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</si>
  <si>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</si>
  <si>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</si>
  <si>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</si>
  <si>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</si>
  <si>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</si>
  <si>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</si>
  <si>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</si>
  <si>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</si>
  <si>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</si>
  <si>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</si>
  <si>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</si>
  <si>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</si>
  <si>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</si>
  <si>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</si>
  <si>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</si>
  <si>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</si>
  <si>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</si>
  <si>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</si>
  <si>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</si>
  <si>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</si>
  <si>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</si>
  <si>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</si>
  <si>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</si>
  <si>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</si>
  <si>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</si>
  <si>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</si>
  <si>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</si>
  <si>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</si>
  <si>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</si>
  <si>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</si>
  <si>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</si>
  <si>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</si>
  <si>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</si>
  <si>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</si>
  <si>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</si>
  <si>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</si>
  <si>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</si>
  <si>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</si>
  <si>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</si>
  <si>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</si>
  <si>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</si>
  <si>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</si>
  <si>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</si>
  <si>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</si>
  <si>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</si>
  <si>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</si>
  <si>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</si>
  <si>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</si>
  <si>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</si>
  <si>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</si>
  <si>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</si>
  <si>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</si>
  <si>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</si>
  <si>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</si>
  <si>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</si>
  <si>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</si>
  <si>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</si>
  <si>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</si>
  <si>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</si>
  <si>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</si>
  <si>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</si>
  <si>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</si>
  <si>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</si>
  <si>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</si>
  <si>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</si>
  <si>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</si>
  <si>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</si>
  <si>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</si>
  <si>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</si>
  <si>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</si>
  <si>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</si>
  <si>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</si>
  <si>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</si>
  <si>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</si>
  <si>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</si>
  <si>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</si>
  <si>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</si>
  <si>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</si>
  <si>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</si>
  <si>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</si>
  <si>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</si>
  <si>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</si>
  <si>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</si>
  <si>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</si>
  <si>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</si>
  <si>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</si>
  <si>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</si>
  <si>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</si>
  <si>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</si>
  <si>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</si>
  <si>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</si>
  <si>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</si>
  <si>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</si>
  <si>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</si>
  <si>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</si>
  <si>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</si>
  <si>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</si>
  <si>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</si>
  <si>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</si>
  <si>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</si>
  <si>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</si>
  <si>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</si>
  <si>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</si>
  <si>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</si>
  <si>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</si>
  <si>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</si>
  <si>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</si>
  <si>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</si>
  <si>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</si>
  <si>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</si>
  <si>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</si>
  <si>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</si>
  <si>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</si>
  <si>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</si>
  <si>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</si>
  <si>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</si>
  <si>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</si>
  <si>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</si>
  <si>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</si>
  <si>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</si>
  <si>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</si>
  <si>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</si>
  <si>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</si>
  <si>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</si>
  <si>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</si>
  <si>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</si>
  <si>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</si>
  <si>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</si>
  <si>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</si>
  <si>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</si>
  <si>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</si>
  <si>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</si>
  <si>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</si>
  <si>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</si>
  <si>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</si>
  <si>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</si>
  <si>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</si>
  <si>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</si>
  <si>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</si>
  <si>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</si>
  <si>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</si>
  <si>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</si>
  <si>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</si>
  <si>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</si>
  <si>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</si>
  <si>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</si>
  <si>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</si>
  <si>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</si>
  <si>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</si>
  <si>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</si>
  <si>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</si>
  <si>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</si>
  <si>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</si>
  <si>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</si>
  <si>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</si>
  <si>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</si>
  <si>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</si>
  <si>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</si>
  <si>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</si>
  <si>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</si>
  <si>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</si>
  <si>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</si>
  <si>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</si>
  <si>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</si>
  <si>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</si>
  <si>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</si>
  <si>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</si>
  <si>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</si>
  <si>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</si>
  <si>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</si>
  <si>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</si>
  <si>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</si>
  <si>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</si>
  <si>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</si>
  <si>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</si>
  <si>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</si>
  <si>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</si>
  <si>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</si>
  <si>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</si>
  <si>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</si>
  <si>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</si>
  <si>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</si>
  <si>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</si>
  <si>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</si>
  <si>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</si>
  <si>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</si>
  <si>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</si>
  <si>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</si>
  <si>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</si>
  <si>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</si>
  <si>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</si>
  <si>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</si>
  <si>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</si>
  <si>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</si>
  <si>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</si>
  <si>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</si>
  <si>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</si>
  <si>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</si>
  <si>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</si>
  <si>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</si>
  <si>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</si>
  <si>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</si>
  <si>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</si>
  <si>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</si>
  <si>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</si>
  <si>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</si>
  <si>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</si>
  <si>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</si>
  <si>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</si>
  <si>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</si>
  <si>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</si>
  <si>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</si>
  <si>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</si>
  <si>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</si>
  <si>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</si>
  <si>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</si>
  <si>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</si>
  <si>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</si>
  <si>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</si>
  <si>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</si>
  <si>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</si>
  <si>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</si>
  <si>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</si>
  <si>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</si>
  <si>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</si>
  <si>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</si>
  <si>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</si>
  <si>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</si>
  <si>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</si>
  <si>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</si>
  <si>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</si>
  <si>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</si>
  <si>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</si>
  <si>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</si>
  <si>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</si>
  <si>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</si>
  <si>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</si>
  <si>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</si>
  <si>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</si>
  <si>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</si>
  <si>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</si>
  <si>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</si>
  <si>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</si>
  <si>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</si>
  <si>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</si>
  <si>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</si>
  <si>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</si>
  <si>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</si>
  <si>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</si>
  <si>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</si>
  <si>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</si>
  <si>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</si>
  <si>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</si>
  <si>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</si>
  <si>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</si>
  <si>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</si>
  <si>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</si>
  <si>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</si>
  <si>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</si>
  <si>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</si>
  <si>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</si>
  <si>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</si>
  <si>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</si>
  <si>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</si>
  <si>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</si>
  <si>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</si>
  <si>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</si>
  <si>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</si>
  <si>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</si>
  <si>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</si>
  <si>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</si>
  <si>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</si>
  <si>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</si>
  <si>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</si>
  <si>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</si>
  <si>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</si>
  <si>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</si>
  <si>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</si>
  <si>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</si>
  <si>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</si>
  <si>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</si>
  <si>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</si>
  <si>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</si>
  <si>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</si>
  <si>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</si>
  <si>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</si>
  <si>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</si>
  <si>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</si>
  <si>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</si>
  <si>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</si>
  <si>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</si>
  <si>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</si>
  <si>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</si>
  <si>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</si>
  <si>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</si>
  <si>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</si>
  <si>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</si>
  <si>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</si>
  <si>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</si>
  <si>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</si>
  <si>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</si>
  <si>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</si>
  <si>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</si>
  <si>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</si>
  <si>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</si>
  <si>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</si>
  <si>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</si>
  <si>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</si>
  <si>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</si>
  <si>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</si>
  <si>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</si>
  <si>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</si>
  <si>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</si>
  <si>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</si>
  <si>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</si>
  <si>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</si>
  <si>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</si>
  <si>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</si>
  <si>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</si>
  <si>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</si>
  <si>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</si>
  <si>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</si>
  <si>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</si>
  <si>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</si>
  <si>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</si>
  <si>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</si>
  <si>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</si>
  <si>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</si>
  <si>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</si>
  <si>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</si>
  <si>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</si>
  <si>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</si>
  <si>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</si>
  <si>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</si>
  <si>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</si>
  <si>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</si>
  <si>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</si>
  <si>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</si>
  <si>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</si>
  <si>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</si>
  <si>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</si>
  <si>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</si>
  <si>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</si>
  <si>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</si>
  <si>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</si>
  <si>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</si>
  <si>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</si>
  <si>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</si>
  <si>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</si>
  <si>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</si>
  <si>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</si>
  <si>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</si>
  <si>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</si>
  <si>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</si>
  <si>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</si>
  <si>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</si>
  <si>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</si>
  <si>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</si>
  <si>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</si>
  <si>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</si>
  <si>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</si>
  <si>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</si>
  <si>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</si>
  <si>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</si>
  <si>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</si>
  <si>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</si>
  <si>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</si>
  <si>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</si>
  <si>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</si>
  <si>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</si>
  <si>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</si>
  <si>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</si>
  <si>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</si>
  <si>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</si>
  <si>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</si>
  <si>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</si>
  <si>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</si>
  <si>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</si>
  <si>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</si>
  <si>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</si>
  <si>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</si>
  <si>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</si>
  <si>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</si>
  <si>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</si>
  <si>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</si>
  <si>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</si>
  <si>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</si>
  <si>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</si>
  <si>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</si>
  <si>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</si>
  <si>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</si>
  <si>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</si>
  <si>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</si>
  <si>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</si>
  <si>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</si>
  <si>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</si>
  <si>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</si>
  <si>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</si>
  <si>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</si>
  <si>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</si>
  <si>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</si>
  <si>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</si>
  <si>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</si>
  <si>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</si>
  <si>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</si>
  <si>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</si>
  <si>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</si>
  <si>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</si>
  <si>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</si>
  <si>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</si>
  <si>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</si>
  <si>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</si>
  <si>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</si>
  <si>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</si>
  <si>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</si>
  <si>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</si>
  <si>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</si>
  <si>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</si>
  <si>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</si>
  <si>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</si>
  <si>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</si>
  <si>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</si>
  <si>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</si>
  <si>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</si>
  <si>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</si>
  <si>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</si>
  <si>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</si>
  <si>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</si>
  <si>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</si>
  <si>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</si>
  <si>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</si>
  <si>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</si>
  <si>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</si>
  <si>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</si>
  <si>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</si>
  <si>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</si>
  <si>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</si>
  <si>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</si>
  <si>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</si>
  <si>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</si>
  <si>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</si>
  <si>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</si>
  <si>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</si>
  <si>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</si>
  <si>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</si>
  <si>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</si>
  <si>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</si>
  <si>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</si>
  <si>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</si>
  <si>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</si>
  <si>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</si>
  <si>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</si>
  <si>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</si>
  <si>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</si>
  <si>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</si>
  <si>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</si>
  <si>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</si>
  <si>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</si>
  <si>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</si>
  <si>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</si>
  <si>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</si>
  <si>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</si>
  <si>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</si>
  <si>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</si>
  <si>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</si>
  <si>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</si>
  <si>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</si>
  <si>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</si>
  <si>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</si>
  <si>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</si>
  <si>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</si>
  <si>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</si>
  <si>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</si>
  <si>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</si>
  <si>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</si>
  <si>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</si>
  <si>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</si>
  <si>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</si>
  <si>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</si>
  <si>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</si>
  <si>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</si>
  <si>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</si>
  <si>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</si>
  <si>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</si>
  <si>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</si>
  <si>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</si>
  <si>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</si>
  <si>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</si>
  <si>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</si>
  <si>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</si>
  <si>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</si>
  <si>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</si>
  <si>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</si>
  <si>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</si>
  <si>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</si>
  <si>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</si>
  <si>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</si>
  <si>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</si>
  <si>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</si>
  <si>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</si>
  <si>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</si>
  <si>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</si>
  <si>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</si>
  <si>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</si>
  <si>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</si>
  <si>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</si>
  <si>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</si>
  <si>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</si>
  <si>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</si>
  <si>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</si>
  <si>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</si>
  <si>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</si>
  <si>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</si>
  <si>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</si>
  <si>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</si>
  <si>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</si>
  <si>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</si>
  <si>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</si>
  <si>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</si>
  <si>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</si>
  <si>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</si>
  <si>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</si>
  <si>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</si>
  <si>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</si>
  <si>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</si>
  <si>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</si>
  <si>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</si>
  <si>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</si>
  <si>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</si>
  <si>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</si>
  <si>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</si>
  <si>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</si>
  <si>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</si>
  <si>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</si>
  <si>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</si>
  <si>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</si>
  <si>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</si>
  <si>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</si>
  <si>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</si>
  <si>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</si>
  <si>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</si>
  <si>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</si>
  <si>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</si>
  <si>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</si>
  <si>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</si>
  <si>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</si>
  <si>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</si>
  <si>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</si>
  <si>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</si>
  <si>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</si>
  <si>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</si>
  <si>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</si>
  <si>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</si>
  <si>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</si>
  <si>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</si>
  <si>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</si>
  <si>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</si>
  <si>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</si>
  <si>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</si>
  <si>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</si>
  <si>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</si>
  <si>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</si>
  <si>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</si>
  <si>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</si>
  <si>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</si>
  <si>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</si>
  <si>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</si>
  <si>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</si>
  <si>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</si>
  <si>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</si>
  <si>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</si>
  <si>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</si>
  <si>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</si>
  <si>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</si>
  <si>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</si>
  <si>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</si>
  <si>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</si>
  <si>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</si>
  <si>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</si>
  <si>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</si>
  <si>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</si>
  <si>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</si>
  <si>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</si>
  <si>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</si>
  <si>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</si>
  <si>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</si>
  <si>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</si>
  <si>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</si>
  <si>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</si>
  <si>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</si>
  <si>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</si>
  <si>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</si>
  <si>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</si>
  <si>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</si>
  <si>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</si>
  <si>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</si>
  <si>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</si>
  <si>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</si>
  <si>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</si>
  <si>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</si>
  <si>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</si>
  <si>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</si>
  <si>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</si>
  <si>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</si>
  <si>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</si>
  <si>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</si>
  <si>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</si>
  <si>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</si>
  <si>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</si>
  <si>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</si>
  <si>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</si>
  <si>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</si>
  <si>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</si>
  <si>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</si>
  <si>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</si>
  <si>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</si>
  <si>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</si>
  <si>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</si>
  <si>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</si>
  <si>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</si>
  <si>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</si>
  <si>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</si>
  <si>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</si>
  <si>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</si>
  <si>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</si>
  <si>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</si>
  <si>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</si>
  <si>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</si>
  <si>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</si>
  <si>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</si>
  <si>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</si>
  <si>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</si>
  <si>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</si>
  <si>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</si>
  <si>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</si>
  <si>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</si>
  <si>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</si>
  <si>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</si>
  <si>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</si>
  <si>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</si>
  <si>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</si>
  <si>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</si>
  <si>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</si>
  <si>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</si>
  <si>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</si>
  <si>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</si>
  <si>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</si>
  <si>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</si>
  <si>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</si>
  <si>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</si>
  <si>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</si>
  <si>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</si>
  <si>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</si>
  <si>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</si>
  <si>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</si>
  <si>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</si>
  <si>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</si>
  <si>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</si>
  <si>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</si>
  <si>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</si>
  <si>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</si>
  <si>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</si>
  <si>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</si>
  <si>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</si>
  <si>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</si>
  <si>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</si>
  <si>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</si>
  <si>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</si>
  <si>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</si>
  <si>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</si>
  <si>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</si>
  <si>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</si>
  <si>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</si>
  <si>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</si>
  <si>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</si>
  <si>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</si>
  <si>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</si>
  <si>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</si>
  <si>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</si>
  <si>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</si>
  <si>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</si>
  <si>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</si>
  <si>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</si>
  <si>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</si>
  <si>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</si>
  <si>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</si>
  <si>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</si>
  <si>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</si>
  <si>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</si>
  <si>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</si>
  <si>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</si>
  <si>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</si>
  <si>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</si>
  <si>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</si>
  <si>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</si>
  <si>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</si>
  <si>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</si>
  <si>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</si>
  <si>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</si>
  <si>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</si>
  <si>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</si>
  <si>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</si>
  <si>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</si>
  <si>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</si>
  <si>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</si>
  <si>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</si>
  <si>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</si>
  <si>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</si>
  <si>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</si>
  <si>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</si>
  <si>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</si>
  <si>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</si>
  <si>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</si>
  <si>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</si>
  <si>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</si>
  <si>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</si>
  <si>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</si>
  <si>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</si>
  <si>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</si>
  <si>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</si>
  <si>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</si>
  <si>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</si>
  <si>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</si>
  <si>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</si>
  <si>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</si>
  <si>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</si>
  <si>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</si>
  <si>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</si>
  <si>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</si>
  <si>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</si>
  <si>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</si>
  <si>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</si>
  <si>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</si>
  <si>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</si>
  <si>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</si>
  <si>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</si>
  <si>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</si>
  <si>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</si>
  <si>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</si>
  <si>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</si>
  <si>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</si>
  <si>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</si>
  <si>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</si>
  <si>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</si>
  <si>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</si>
  <si>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</si>
  <si>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</si>
  <si>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</si>
  <si>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</si>
  <si>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</si>
  <si>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</si>
  <si>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</si>
  <si>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</si>
  <si>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</si>
  <si>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</si>
  <si>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</si>
  <si>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</si>
  <si>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</si>
  <si>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</si>
  <si>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</si>
  <si>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</si>
  <si>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</si>
  <si>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</si>
  <si>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</si>
  <si>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</si>
  <si>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</si>
  <si>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</si>
  <si>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</si>
  <si>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</si>
  <si>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</si>
  <si>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</si>
  <si>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</si>
  <si>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</si>
  <si>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</si>
  <si>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</si>
  <si>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</si>
  <si>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</si>
  <si>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</si>
  <si>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</si>
  <si>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</si>
  <si>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</si>
  <si>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</si>
  <si>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</si>
  <si>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</si>
  <si>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</si>
  <si>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</si>
  <si>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</si>
  <si>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</si>
  <si>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</si>
  <si>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</si>
  <si>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</si>
  <si>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</si>
  <si>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</si>
  <si>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</si>
  <si>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</si>
  <si>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</si>
  <si>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</si>
  <si>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</si>
  <si>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</si>
  <si>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</si>
  <si>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</si>
  <si>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</si>
  <si>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</si>
  <si>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</si>
  <si>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</si>
  <si>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</si>
  <si>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</si>
  <si>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</si>
  <si>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</si>
  <si>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</si>
  <si>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</si>
  <si>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</si>
  <si>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</si>
  <si>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</si>
  <si>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</si>
  <si>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</si>
  <si>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</si>
  <si>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</si>
  <si>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</si>
  <si>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</si>
  <si>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</si>
  <si>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</si>
  <si>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</si>
  <si>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</si>
  <si>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</si>
  <si>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</si>
  <si>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</si>
  <si>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</si>
  <si>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</si>
  <si>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</si>
  <si>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</si>
  <si>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</si>
  <si>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</si>
  <si>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</si>
  <si>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</si>
  <si>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</si>
  <si>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</si>
  <si>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</si>
  <si>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</si>
  <si>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</si>
  <si>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</si>
  <si>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</si>
  <si>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</si>
  <si>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</si>
  <si>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</si>
  <si>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</si>
  <si>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</si>
  <si>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</si>
  <si>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</si>
  <si>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</si>
  <si>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</si>
  <si>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</si>
  <si>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</si>
  <si>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</si>
  <si>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</si>
  <si>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</si>
  <si>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</si>
  <si>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</si>
  <si>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</si>
  <si>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</si>
  <si>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</si>
  <si>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</si>
  <si>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</si>
  <si>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</si>
  <si>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</si>
  <si>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</si>
  <si>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</si>
  <si>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</si>
  <si>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</si>
  <si>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</si>
  <si>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</si>
  <si>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</si>
  <si>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</si>
  <si>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</si>
  <si>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</si>
  <si>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</si>
  <si>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</si>
  <si>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</si>
  <si>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</si>
  <si>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</si>
  <si>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</si>
  <si>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</si>
  <si>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</si>
  <si>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</si>
  <si>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</si>
  <si>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</si>
  <si>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</si>
  <si>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</si>
  <si>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</si>
  <si>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</si>
  <si>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</si>
  <si>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</si>
  <si>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</si>
  <si>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</si>
  <si>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</si>
  <si>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</si>
  <si>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</si>
  <si>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</si>
  <si>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</si>
  <si>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</si>
  <si>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</si>
  <si>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</si>
  <si>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</si>
  <si>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</si>
  <si>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</si>
  <si>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</si>
  <si>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</si>
  <si>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</si>
  <si>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</si>
  <si>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</si>
  <si>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</si>
  <si>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</si>
  <si>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</si>
  <si>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</si>
  <si>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</si>
  <si>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</si>
  <si>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</si>
  <si>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</si>
  <si>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</si>
  <si>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</si>
  <si>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</si>
  <si>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</si>
  <si>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</si>
  <si>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</si>
  <si>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</si>
  <si>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</si>
  <si>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</si>
  <si>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</si>
  <si>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</si>
  <si>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</si>
  <si>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</si>
  <si>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</si>
  <si>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</si>
  <si>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</si>
  <si>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</si>
  <si>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</si>
  <si>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</si>
  <si>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</si>
  <si>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</si>
  <si>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</si>
  <si>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</si>
  <si>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</si>
  <si>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</si>
  <si>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</si>
  <si>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</si>
  <si>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</si>
  <si>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</si>
  <si>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</si>
  <si>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</si>
  <si>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</si>
  <si>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</si>
  <si>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</si>
  <si>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</si>
  <si>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</si>
  <si>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</si>
  <si>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</si>
  <si>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</si>
  <si>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</si>
  <si>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</si>
  <si>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</si>
  <si>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</si>
  <si>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</si>
  <si>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</si>
  <si>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</si>
  <si>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</si>
  <si>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</si>
  <si>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</si>
  <si>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</si>
  <si>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</si>
  <si>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</si>
  <si>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</si>
  <si>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</si>
  <si>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</si>
  <si>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</si>
  <si>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</si>
  <si>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</si>
  <si>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</si>
  <si>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</si>
  <si>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</si>
  <si>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</si>
  <si>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</si>
  <si>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</si>
  <si>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</si>
  <si>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</si>
  <si>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</si>
  <si>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</si>
  <si>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</si>
  <si>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</si>
  <si>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</si>
  <si>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</si>
  <si>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</si>
  <si>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</si>
  <si>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</si>
  <si>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</si>
  <si>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</si>
  <si>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</si>
  <si>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</si>
  <si>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</si>
  <si>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</si>
  <si>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</si>
  <si>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</si>
  <si>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</si>
  <si>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</si>
  <si>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</si>
  <si>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</si>
  <si>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</si>
  <si>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</si>
  <si>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</si>
  <si>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</si>
  <si>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</si>
  <si>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</si>
  <si>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</si>
  <si>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</si>
  <si>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</si>
  <si>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</si>
  <si>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</si>
  <si>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</si>
  <si>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</si>
  <si>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</si>
  <si>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</si>
  <si>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</si>
  <si>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</si>
  <si>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</si>
  <si>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</si>
  <si>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</si>
  <si>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</si>
  <si>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</si>
  <si>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</si>
  <si>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</si>
  <si>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</si>
  <si>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</si>
  <si>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</si>
  <si>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</si>
  <si>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</si>
  <si>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</si>
  <si>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</si>
  <si>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</si>
  <si>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</si>
  <si>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</si>
  <si>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</si>
  <si>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</si>
  <si>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</si>
  <si>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</si>
  <si>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</si>
  <si>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</si>
  <si>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</si>
  <si>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</si>
  <si>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</si>
  <si>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</si>
  <si>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</si>
  <si>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</si>
  <si>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</si>
  <si>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</si>
  <si>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</si>
  <si>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</si>
  <si>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</si>
  <si>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</si>
  <si>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</si>
  <si>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</si>
  <si>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</si>
  <si>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</si>
  <si>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</si>
  <si>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</si>
  <si>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</si>
  <si>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</si>
  <si>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</si>
  <si>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</si>
  <si>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</si>
  <si>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</si>
  <si>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</si>
  <si>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</si>
  <si>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</si>
  <si>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</si>
  <si>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</si>
  <si>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</si>
  <si>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</si>
  <si>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</si>
  <si>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</si>
  <si>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</si>
  <si>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</si>
  <si>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</si>
  <si>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</si>
  <si>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</si>
  <si>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</si>
  <si>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</si>
  <si>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</si>
  <si>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</si>
  <si>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</si>
  <si>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</si>
  <si>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</si>
  <si>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</si>
  <si>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</si>
  <si>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</si>
  <si>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</si>
  <si>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</si>
  <si>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</si>
  <si>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</si>
  <si>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</si>
  <si>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</si>
  <si>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</si>
  <si>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</si>
  <si>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</si>
  <si>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</si>
  <si>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</si>
  <si>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</si>
  <si>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</si>
  <si>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</si>
  <si>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</si>
  <si>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</si>
  <si>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</si>
  <si>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</si>
  <si>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</si>
  <si>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</si>
  <si>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</si>
  <si>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</si>
  <si>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</si>
  <si>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</si>
  <si>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</si>
  <si>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</si>
  <si>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</si>
  <si>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</si>
  <si>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</si>
  <si>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</si>
  <si>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</si>
  <si>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</si>
  <si>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</si>
  <si>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</si>
  <si>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</si>
  <si>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</si>
  <si>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</si>
  <si>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</si>
  <si>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</si>
  <si>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</si>
  <si>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</si>
  <si>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</si>
  <si>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</si>
  <si>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</si>
  <si>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</si>
  <si>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</si>
  <si>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</si>
  <si>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</si>
  <si>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</si>
  <si>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</si>
  <si>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</si>
  <si>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</si>
  <si>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</si>
  <si>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</si>
  <si>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</si>
  <si>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</si>
  <si>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</si>
  <si>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</si>
  <si>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</si>
  <si>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</si>
  <si>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</si>
  <si>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</si>
  <si>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</si>
  <si>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</si>
  <si>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</si>
  <si>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</si>
  <si>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</si>
  <si>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</si>
  <si>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</si>
  <si>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</si>
  <si>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</si>
  <si>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</si>
  <si>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</si>
  <si>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</si>
  <si>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</si>
  <si>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</si>
  <si>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</si>
  <si>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</si>
  <si>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</si>
  <si>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</si>
  <si>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</si>
  <si>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</si>
  <si>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</si>
  <si>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</si>
  <si>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</si>
  <si>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</si>
  <si>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</si>
  <si>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</si>
  <si>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</si>
  <si>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</si>
  <si>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</si>
  <si>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</si>
  <si>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</si>
  <si>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</si>
  <si>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</si>
  <si>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</si>
  <si>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</si>
  <si>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</si>
  <si>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</si>
  <si>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</si>
  <si>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</si>
  <si>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</si>
  <si>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</si>
  <si>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</si>
  <si>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</si>
  <si>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</si>
  <si>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</si>
  <si>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</si>
  <si>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</si>
  <si>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</si>
  <si>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</si>
  <si>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</si>
  <si>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</si>
  <si>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</si>
  <si>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</si>
  <si>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</si>
  <si>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</si>
  <si>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</si>
  <si>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</si>
  <si>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</si>
  <si>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</si>
  <si>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</si>
  <si>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</si>
  <si>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</si>
  <si>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</si>
  <si>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</si>
  <si>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</si>
  <si>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</si>
  <si>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</si>
  <si>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</si>
  <si>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</si>
  <si>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</si>
  <si>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</si>
  <si>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</si>
  <si>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</si>
  <si>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</si>
  <si>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</si>
  <si>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</si>
  <si>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</si>
  <si>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</si>
  <si>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</si>
  <si>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</si>
  <si>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</si>
  <si>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</si>
  <si>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</si>
  <si>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</si>
  <si>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</si>
  <si>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</si>
  <si>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</si>
  <si>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</si>
  <si>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</si>
  <si>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</si>
  <si>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</si>
  <si>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</si>
  <si>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</si>
  <si>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</si>
  <si>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</si>
  <si>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</si>
  <si>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</si>
  <si>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</si>
  <si>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</si>
  <si>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</si>
  <si>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</si>
  <si>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</si>
  <si>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</si>
  <si>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</si>
  <si>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</si>
  <si>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</si>
  <si>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</si>
  <si>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</si>
  <si>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</si>
  <si>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</si>
  <si>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</si>
  <si>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</si>
  <si>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</si>
  <si>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</si>
  <si>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</si>
  <si>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</si>
  <si>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</si>
  <si>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</si>
  <si>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</si>
  <si>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</si>
  <si>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</si>
  <si>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</si>
  <si>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</si>
  <si>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</si>
  <si>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</si>
  <si>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</si>
  <si>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</si>
  <si>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</si>
  <si>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</si>
  <si>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</si>
  <si>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</si>
  <si>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</si>
  <si>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</si>
  <si>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</si>
  <si>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</si>
  <si>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</si>
  <si>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</si>
  <si>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</si>
  <si>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</si>
  <si>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</si>
  <si>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</si>
  <si>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</si>
  <si>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</si>
  <si>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</si>
  <si>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</si>
  <si>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</si>
  <si>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</si>
  <si>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</si>
  <si>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</si>
  <si>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</si>
  <si>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</si>
  <si>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</si>
  <si>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</si>
  <si>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</si>
  <si>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</si>
  <si>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</si>
  <si>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</si>
  <si>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</si>
  <si>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</si>
  <si>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</si>
  <si>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</si>
  <si>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</si>
  <si>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</si>
  <si>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</si>
  <si>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</si>
  <si>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</si>
  <si>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</si>
  <si>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</si>
  <si>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</si>
  <si>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</si>
  <si>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</si>
  <si>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</si>
  <si>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</si>
  <si>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</si>
  <si>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</si>
  <si>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</si>
  <si>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</si>
  <si>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</si>
  <si>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</si>
  <si>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</si>
  <si>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</si>
  <si>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</si>
  <si>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</si>
  <si>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</si>
  <si>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</si>
  <si>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</si>
  <si>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</si>
  <si>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</si>
  <si>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</si>
  <si>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</si>
  <si>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</si>
  <si>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</si>
  <si>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</si>
  <si>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</si>
  <si>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</si>
  <si>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</si>
  <si>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</si>
  <si>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</si>
  <si>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</si>
  <si>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</si>
  <si>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</si>
  <si>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</si>
  <si>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</si>
  <si>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</si>
  <si>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</si>
  <si>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</si>
  <si>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</si>
  <si>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</si>
  <si>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</si>
  <si>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</si>
  <si>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</si>
  <si>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</si>
  <si>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</si>
  <si>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</si>
  <si>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</si>
  <si>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</si>
  <si>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</si>
  <si>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</si>
  <si>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</si>
  <si>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</si>
  <si>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</si>
  <si>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</si>
  <si>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</si>
  <si>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</si>
  <si>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</si>
  <si>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</si>
  <si>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</si>
  <si>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</si>
  <si>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</si>
  <si>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</si>
  <si>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</si>
  <si>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</si>
  <si>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</si>
  <si>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</si>
  <si>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</si>
  <si>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</si>
  <si>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</si>
  <si>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</si>
  <si>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</si>
  <si>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</si>
  <si>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</si>
  <si>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</si>
  <si>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</si>
  <si>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</si>
  <si>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</si>
  <si>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</si>
  <si>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</si>
  <si>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</si>
  <si>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</si>
  <si>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</si>
  <si>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</si>
  <si>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</si>
  <si>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</si>
  <si>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</si>
  <si>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</si>
  <si>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</si>
  <si>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</si>
  <si>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</si>
  <si>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</si>
  <si>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</si>
  <si>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</si>
  <si>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</si>
  <si>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</si>
  <si>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</si>
  <si>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</si>
  <si>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</si>
  <si>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</si>
  <si>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</si>
  <si>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</si>
  <si>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</si>
  <si>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</si>
  <si>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</si>
  <si>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</si>
  <si>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</si>
  <si>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</si>
  <si>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</si>
  <si>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</si>
  <si>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</si>
  <si>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</si>
  <si>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</si>
  <si>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</si>
  <si>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</si>
  <si>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</si>
  <si>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</si>
  <si>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</si>
  <si>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</si>
  <si>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</si>
  <si>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</si>
  <si>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</si>
  <si>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</si>
  <si>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</si>
  <si>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</si>
  <si>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</si>
  <si>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</si>
  <si>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</si>
  <si>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</si>
  <si>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</si>
  <si>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</si>
  <si>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</si>
  <si>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</si>
  <si>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</si>
  <si>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</si>
  <si>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</si>
  <si>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</si>
  <si>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</si>
  <si>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</si>
  <si>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</si>
  <si>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</si>
  <si>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</si>
  <si>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</si>
  <si>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</si>
  <si>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</si>
  <si>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</si>
  <si>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</si>
  <si>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</si>
  <si>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</si>
  <si>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</si>
  <si>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</si>
  <si>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</si>
  <si>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</si>
  <si>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</si>
  <si>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</si>
  <si>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</si>
  <si>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</si>
  <si>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</si>
  <si>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</si>
  <si>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</si>
  <si>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</si>
  <si>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</si>
  <si>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</si>
  <si>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</si>
  <si>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</si>
  <si>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</si>
  <si>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</si>
  <si>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</si>
  <si>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</si>
  <si>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</si>
  <si>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</si>
  <si>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</si>
  <si>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</si>
  <si>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</si>
  <si>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</si>
  <si>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</si>
  <si>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</si>
  <si>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</si>
  <si>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</si>
  <si>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</si>
  <si>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</si>
  <si>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</si>
  <si>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</si>
  <si>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</si>
  <si>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</si>
  <si>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</si>
  <si>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</si>
  <si>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</si>
  <si>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</si>
  <si>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</si>
  <si>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</si>
  <si>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</si>
  <si>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</si>
  <si>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</si>
  <si>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</si>
  <si>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</si>
  <si>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</si>
  <si>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</si>
  <si>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</si>
  <si>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</si>
  <si>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</si>
  <si>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</si>
  <si>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</si>
  <si>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</si>
  <si>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</si>
  <si>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</si>
  <si>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</si>
  <si>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</si>
  <si>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</si>
  <si>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</si>
  <si>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</si>
  <si>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</si>
  <si>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</si>
  <si>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</si>
  <si>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</si>
  <si>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</si>
  <si>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</si>
  <si>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</si>
  <si>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</si>
  <si>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</si>
  <si>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</si>
  <si>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</si>
  <si>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</si>
  <si>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</si>
  <si>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</si>
  <si>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</si>
  <si>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</si>
  <si>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</si>
  <si>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</si>
  <si>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</si>
  <si>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</si>
  <si>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</si>
  <si>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</si>
  <si>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</si>
  <si>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</si>
  <si>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</si>
  <si>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</si>
  <si>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</si>
  <si>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</si>
  <si>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</si>
  <si>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</si>
  <si>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</si>
  <si>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</si>
  <si>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</si>
  <si>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</si>
  <si>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</si>
  <si>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</si>
  <si>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</si>
  <si>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</si>
  <si>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</si>
  <si>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</si>
  <si>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</si>
  <si>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</si>
  <si>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</si>
  <si>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</si>
  <si>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</si>
  <si>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</si>
  <si>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</si>
  <si>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</si>
  <si>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</si>
  <si>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</si>
  <si>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</si>
  <si>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</si>
  <si>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</si>
  <si>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</si>
  <si>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</si>
  <si>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</si>
  <si>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</si>
  <si>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</si>
  <si>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</si>
  <si>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</si>
  <si>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</si>
  <si>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</si>
  <si>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</si>
  <si>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</si>
  <si>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</si>
  <si>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</si>
  <si>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</si>
  <si>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</si>
  <si>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</si>
  <si>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</si>
  <si>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</si>
  <si>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</si>
  <si>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</si>
  <si>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</si>
  <si>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</si>
  <si>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</si>
  <si>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</si>
  <si>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</si>
  <si>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</si>
  <si>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</si>
  <si>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</si>
  <si>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</si>
  <si>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</si>
  <si>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</si>
  <si>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</si>
  <si>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</si>
  <si>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</si>
  <si>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</si>
  <si>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</si>
  <si>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</si>
  <si>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</si>
  <si>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</si>
  <si>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</si>
  <si>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</si>
  <si>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</si>
  <si>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</si>
  <si>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</si>
  <si>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</si>
  <si>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</si>
  <si>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</si>
  <si>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</si>
  <si>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</si>
  <si>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</si>
  <si>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</si>
  <si>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</si>
  <si>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</si>
  <si>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</si>
  <si>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</si>
  <si>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</si>
  <si>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</si>
  <si>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</si>
  <si>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</si>
  <si>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</si>
  <si>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</si>
  <si>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</si>
  <si>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</si>
  <si>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</si>
  <si>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</si>
  <si>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</si>
  <si>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</si>
  <si>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</si>
  <si>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</si>
  <si>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</si>
  <si>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</si>
  <si>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</si>
  <si>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</si>
  <si>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</si>
  <si>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</si>
  <si>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</si>
  <si>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</si>
  <si>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</si>
  <si>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</si>
  <si>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</si>
  <si>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</si>
  <si>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</si>
  <si>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</si>
  <si>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</si>
  <si>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</si>
  <si>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</si>
  <si>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</si>
  <si>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</si>
  <si>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</si>
  <si>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</si>
  <si>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</si>
  <si>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</si>
  <si>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</si>
  <si>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</si>
  <si>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</si>
  <si>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</si>
  <si>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</si>
  <si>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</si>
  <si>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</si>
  <si>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</si>
  <si>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</si>
  <si>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</si>
  <si>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</si>
  <si>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</si>
  <si>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</si>
  <si>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</si>
  <si>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</si>
  <si>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</si>
  <si>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</si>
  <si>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</si>
  <si>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</si>
  <si>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</si>
  <si>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</si>
  <si>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</si>
  <si>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</si>
  <si>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</si>
  <si>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</si>
  <si>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</si>
  <si>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</si>
  <si>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</si>
  <si>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</si>
  <si>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</si>
  <si>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</si>
  <si>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</si>
  <si>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</si>
  <si>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</si>
  <si>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</si>
  <si>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</si>
  <si>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</si>
  <si>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</si>
  <si>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</si>
  <si>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</si>
  <si>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</si>
  <si>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</si>
  <si>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</si>
  <si>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</si>
  <si>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</si>
  <si>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</si>
  <si>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</si>
  <si>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</si>
  <si>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</si>
  <si>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</si>
  <si>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</si>
  <si>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</si>
  <si>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</si>
  <si>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</si>
  <si>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</si>
  <si>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</si>
  <si>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</si>
  <si>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</si>
  <si>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</si>
  <si>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</si>
  <si>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</si>
  <si>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</si>
  <si>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</si>
  <si>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</si>
  <si>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</si>
  <si>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</si>
  <si>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</si>
  <si>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</si>
  <si>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</si>
  <si>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</si>
  <si>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</si>
  <si>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</si>
  <si>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</si>
  <si>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</si>
  <si>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</si>
  <si>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</si>
  <si>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</si>
  <si>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</si>
  <si>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</si>
  <si>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</si>
  <si>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</si>
  <si>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</si>
  <si>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</si>
  <si>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</si>
  <si>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</si>
  <si>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</si>
  <si>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</si>
  <si>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</si>
  <si>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</si>
  <si>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</si>
  <si>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</si>
  <si>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</si>
  <si>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</si>
  <si>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</si>
  <si>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</si>
  <si>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</si>
  <si>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</si>
  <si>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</si>
  <si>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</si>
  <si>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</si>
  <si>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</si>
  <si>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</si>
  <si>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</si>
  <si>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</si>
  <si>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</si>
  <si>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</si>
  <si>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</si>
  <si>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</si>
  <si>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</si>
  <si>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</si>
  <si>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</si>
  <si>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</si>
  <si>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</si>
  <si>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</si>
  <si>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</si>
  <si>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</si>
  <si>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</si>
  <si>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</si>
  <si>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</si>
  <si>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</si>
  <si>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</si>
  <si>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</si>
  <si>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</si>
  <si>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</si>
  <si>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</si>
  <si>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</si>
  <si>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</si>
  <si>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</si>
  <si>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</si>
  <si>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</si>
  <si>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</si>
  <si>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</si>
  <si>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</si>
  <si>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</si>
  <si>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</si>
  <si>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</si>
  <si>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</si>
  <si>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</si>
  <si>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</si>
  <si>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</si>
  <si>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</si>
  <si>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</si>
  <si>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</si>
  <si>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</si>
  <si>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</si>
  <si>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</si>
  <si>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</si>
  <si>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</si>
  <si>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</si>
  <si>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</si>
  <si>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</si>
  <si>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</si>
  <si>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</si>
  <si>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</si>
  <si>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</si>
  <si>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</si>
  <si>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</si>
  <si>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</si>
  <si>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</si>
  <si>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</si>
  <si>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</si>
  <si>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</si>
  <si>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</si>
  <si>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</si>
  <si>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</si>
  <si>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</si>
  <si>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</si>
  <si>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</si>
  <si>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</si>
  <si>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</si>
  <si>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</si>
  <si>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</si>
  <si>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</si>
  <si>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</si>
  <si>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</si>
  <si>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</si>
  <si>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</si>
  <si>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</si>
  <si>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</si>
  <si>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</si>
  <si>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</si>
  <si>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</si>
  <si>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</si>
  <si>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</si>
  <si>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</si>
  <si>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</si>
  <si>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</si>
  <si>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</si>
  <si>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</si>
  <si>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</si>
  <si>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</si>
  <si>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</si>
  <si>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</si>
  <si>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</si>
  <si>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</si>
  <si>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</si>
  <si>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</si>
  <si>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</si>
  <si>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</si>
  <si>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</si>
  <si>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</si>
  <si>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</si>
  <si>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</si>
  <si>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</si>
  <si>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</si>
  <si>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</si>
  <si>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</si>
  <si>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</si>
  <si>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</si>
  <si>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</si>
  <si>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</si>
  <si>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</si>
  <si>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</si>
  <si>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</si>
  <si>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</si>
  <si>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</si>
  <si>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</si>
  <si>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</si>
  <si>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</si>
  <si>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</si>
  <si>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</si>
  <si>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</si>
  <si>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</si>
  <si>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</si>
  <si>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</si>
  <si>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</si>
  <si>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</si>
  <si>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</si>
  <si>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</si>
  <si>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</si>
  <si>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</si>
  <si>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</si>
  <si>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</si>
  <si>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</si>
  <si>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</si>
  <si>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</si>
  <si>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</si>
  <si>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</si>
  <si>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</si>
  <si>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</si>
  <si>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</si>
  <si>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</si>
  <si>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</si>
  <si>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</si>
  <si>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</si>
  <si>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</si>
  <si>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</si>
  <si>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</si>
  <si>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</si>
  <si>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</si>
  <si>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</si>
  <si>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</si>
  <si>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</si>
  <si>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</si>
  <si>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</si>
  <si>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</si>
  <si>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</si>
  <si>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</si>
  <si>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</si>
  <si>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</si>
  <si>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</si>
  <si>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</si>
  <si>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</si>
  <si>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</si>
  <si>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</si>
  <si>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</si>
  <si>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</si>
  <si>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</si>
  <si>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</si>
  <si>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</si>
  <si>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</si>
  <si>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</si>
  <si>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</si>
  <si>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</si>
  <si>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</si>
  <si>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</si>
  <si>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</si>
  <si>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</si>
  <si>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</si>
  <si>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</si>
  <si>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</si>
  <si>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</si>
  <si>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</si>
  <si>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</si>
  <si>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</si>
  <si>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</si>
  <si>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</si>
  <si>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</si>
  <si>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</si>
  <si>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</si>
  <si>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</si>
  <si>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</si>
  <si>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</si>
  <si>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</si>
  <si>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</si>
  <si>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</si>
  <si>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</si>
  <si>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</si>
  <si>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</si>
  <si>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</si>
  <si>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</si>
  <si>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</si>
  <si>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</si>
  <si>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</si>
  <si>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</si>
  <si>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</si>
  <si>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</si>
  <si>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</si>
  <si>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</si>
  <si>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</si>
  <si>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</si>
  <si>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</si>
  <si>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</si>
  <si>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</si>
  <si>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</si>
  <si>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</si>
  <si>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</si>
  <si>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</si>
  <si>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</si>
  <si>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</si>
  <si>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</si>
  <si>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</si>
  <si>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</si>
  <si>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</si>
  <si>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</si>
  <si>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</si>
  <si>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</si>
  <si>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</si>
  <si>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</si>
  <si>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</si>
  <si>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</si>
  <si>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</si>
  <si>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</si>
  <si>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</si>
  <si>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</si>
  <si>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</si>
  <si>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</si>
  <si>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</si>
  <si>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</si>
  <si>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</si>
  <si>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</si>
  <si>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</si>
  <si>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</si>
  <si>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</si>
  <si>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</si>
  <si>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</si>
  <si>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</si>
  <si>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</si>
  <si>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</si>
  <si>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</si>
  <si>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</si>
  <si>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</si>
  <si>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</si>
  <si>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</si>
  <si>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</si>
  <si>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</si>
  <si>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</si>
  <si>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</si>
  <si>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</si>
  <si>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</si>
  <si>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</si>
  <si>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</si>
  <si>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</si>
  <si>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</si>
  <si>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</si>
  <si>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</si>
  <si>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</si>
  <si>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</si>
  <si>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</si>
  <si>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</si>
  <si>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</si>
  <si>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</si>
  <si>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</si>
  <si>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</si>
  <si>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</si>
  <si>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</si>
  <si>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</si>
  <si>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</si>
  <si>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</si>
  <si>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</si>
  <si>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</si>
  <si>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</si>
  <si>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</si>
  <si>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</si>
  <si>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</si>
  <si>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</si>
  <si>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</si>
  <si>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</si>
  <si>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</si>
  <si>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</si>
  <si>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</si>
  <si>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</si>
  <si>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</si>
  <si>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</si>
  <si>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</si>
  <si>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</si>
  <si>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</si>
  <si>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</si>
  <si>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</si>
  <si>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</si>
  <si>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</si>
  <si>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</si>
  <si>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</si>
  <si>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</si>
  <si>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</si>
  <si>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</si>
  <si>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</si>
  <si>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</si>
  <si>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</si>
  <si>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</si>
  <si>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</si>
  <si>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</si>
  <si>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</si>
  <si>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</si>
  <si>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</si>
  <si>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</si>
  <si>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</si>
  <si>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</si>
  <si>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</si>
  <si>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</si>
  <si>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</si>
  <si>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</si>
  <si>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</si>
  <si>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</si>
  <si>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</si>
  <si>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</si>
  <si>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</si>
  <si>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</si>
  <si>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</si>
  <si>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</si>
  <si>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</si>
  <si>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</si>
  <si>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</si>
  <si>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</si>
  <si>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</si>
  <si>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</si>
  <si>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</si>
  <si>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</si>
  <si>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</si>
  <si>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</si>
  <si>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</si>
  <si>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</si>
  <si>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</si>
  <si>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</si>
  <si>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</si>
  <si>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</si>
  <si>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</si>
  <si>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</si>
  <si>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</si>
  <si>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</si>
  <si>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</si>
  <si>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</si>
  <si>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</si>
  <si>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</si>
  <si>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</si>
  <si>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</si>
  <si>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</si>
  <si>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</si>
  <si>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</si>
  <si>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</si>
  <si>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</si>
  <si>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</si>
  <si>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</si>
  <si>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</si>
  <si>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</si>
  <si>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</si>
  <si>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</si>
  <si>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</si>
  <si>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</si>
  <si>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</si>
  <si>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</si>
  <si>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</si>
  <si>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</si>
  <si>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</si>
  <si>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</si>
  <si>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</si>
  <si>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</si>
  <si>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</si>
  <si>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</si>
  <si>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</si>
  <si>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</si>
  <si>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</si>
  <si>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</si>
  <si>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</si>
  <si>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</si>
  <si>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</si>
  <si>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</si>
  <si>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</si>
  <si>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</si>
  <si>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</si>
  <si>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</si>
  <si>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</si>
  <si>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</si>
  <si>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</si>
  <si>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</si>
  <si>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</si>
  <si>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</si>
  <si>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</si>
  <si>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</si>
  <si>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</si>
  <si>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</si>
  <si>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</si>
  <si>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</si>
  <si>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</si>
  <si>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</si>
  <si>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</si>
  <si>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</si>
  <si>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</si>
  <si>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</si>
  <si>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</si>
  <si>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</si>
  <si>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</si>
  <si>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</si>
  <si>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</si>
  <si>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</si>
  <si>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</si>
  <si>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</si>
  <si>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</si>
  <si>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</si>
  <si>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</si>
  <si>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</si>
  <si>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</si>
  <si>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</si>
  <si>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</si>
  <si>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</si>
  <si>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</si>
  <si>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</si>
  <si>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</si>
  <si>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</si>
  <si>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</si>
  <si>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</si>
  <si>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</si>
  <si>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</si>
  <si>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</si>
  <si>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</si>
  <si>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</si>
  <si>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</si>
  <si>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</si>
  <si>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</si>
  <si>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</si>
  <si>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</si>
  <si>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</si>
  <si>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</si>
  <si>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</si>
  <si>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</si>
  <si>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</si>
  <si>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</si>
  <si>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</si>
  <si>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</si>
  <si>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</si>
  <si>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</si>
  <si>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</si>
  <si>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</si>
  <si>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</si>
  <si>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</si>
  <si>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</si>
  <si>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</si>
  <si>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</si>
  <si>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</si>
  <si>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</si>
  <si>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</si>
  <si>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</si>
  <si>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</si>
  <si>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</si>
  <si>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</si>
  <si>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</si>
  <si>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</si>
  <si>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</si>
  <si>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</si>
  <si>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</si>
  <si>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</si>
  <si>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</si>
  <si>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</si>
  <si>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</si>
  <si>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</si>
  <si>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</si>
  <si>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</si>
  <si>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</si>
  <si>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</si>
  <si>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</si>
  <si>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</si>
  <si>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</si>
  <si>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</si>
  <si>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</si>
  <si>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</si>
  <si>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</si>
  <si>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</si>
  <si>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</si>
  <si>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</si>
  <si>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</si>
  <si>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</si>
  <si>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</si>
  <si>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</si>
  <si>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</si>
  <si>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</si>
  <si>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</si>
  <si>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</si>
  <si>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</si>
  <si>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</si>
  <si>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</si>
  <si>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</si>
  <si>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</si>
  <si>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</si>
  <si>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</si>
  <si>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</si>
  <si>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</si>
  <si>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</si>
  <si>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</si>
  <si>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</si>
  <si>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</si>
  <si>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</si>
  <si>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</si>
  <si>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</si>
  <si>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</si>
  <si>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</si>
  <si>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</si>
  <si>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</si>
  <si>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</si>
  <si>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</si>
  <si>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</si>
  <si>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</si>
  <si>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</si>
  <si>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</si>
  <si>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</si>
  <si>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</si>
  <si>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</si>
  <si>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</si>
  <si>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</si>
  <si>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</si>
  <si>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</si>
  <si>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</si>
  <si>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</si>
  <si>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</si>
  <si>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</si>
  <si>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</si>
  <si>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</si>
  <si>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</si>
  <si>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</si>
  <si>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</si>
  <si>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</si>
  <si>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</si>
  <si>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</si>
  <si>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</si>
  <si>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</si>
  <si>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</si>
  <si>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</si>
  <si>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</si>
  <si>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</si>
  <si>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</si>
  <si>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</si>
  <si>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</si>
  <si>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</si>
  <si>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</si>
  <si>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</si>
  <si>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</si>
  <si>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</si>
  <si>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</si>
  <si>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</si>
  <si>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</si>
  <si>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</si>
  <si>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</si>
  <si>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</si>
  <si>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</si>
  <si>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</si>
  <si>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</si>
  <si>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</si>
  <si>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</si>
  <si>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</si>
  <si>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</si>
  <si>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</si>
  <si>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</si>
  <si>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</si>
  <si>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</si>
  <si>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</si>
  <si>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</si>
  <si>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</si>
  <si>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</si>
  <si>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</si>
  <si>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</si>
  <si>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</si>
  <si>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</si>
  <si>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</si>
  <si>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</si>
  <si>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</si>
  <si>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</si>
  <si>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</si>
  <si>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</si>
  <si>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</si>
  <si>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</si>
  <si>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</si>
  <si>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</si>
  <si>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</si>
  <si>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</si>
  <si>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</si>
  <si>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</si>
  <si>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</si>
  <si>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</si>
  <si>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</si>
  <si>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</si>
  <si>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</si>
  <si>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</si>
  <si>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</si>
  <si>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</si>
  <si>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</si>
  <si>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</si>
  <si>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</si>
  <si>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</si>
  <si>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</si>
  <si>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</si>
  <si>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</si>
  <si>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</si>
  <si>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</si>
  <si>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</si>
  <si>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</si>
  <si>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</si>
  <si>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</si>
  <si>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</si>
  <si>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</si>
  <si>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</si>
  <si>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</si>
  <si>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</si>
  <si>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</si>
  <si>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</si>
  <si>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</si>
  <si>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</si>
  <si>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</si>
  <si>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</si>
  <si>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</si>
  <si>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</si>
  <si>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</si>
  <si>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</si>
  <si>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</si>
  <si>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</si>
  <si>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</si>
  <si>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</si>
  <si>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</si>
  <si>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</si>
  <si>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</si>
  <si>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</si>
  <si>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</si>
  <si>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</si>
  <si>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</si>
  <si>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</si>
  <si>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</si>
  <si>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</si>
  <si>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</si>
  <si>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</si>
  <si>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</si>
  <si>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</si>
  <si>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</si>
  <si>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</si>
  <si>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</si>
  <si>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</si>
  <si>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</si>
  <si>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</si>
  <si>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</si>
  <si>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</si>
  <si>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</si>
  <si>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</si>
  <si>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</si>
  <si>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</si>
  <si>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</si>
  <si>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</si>
  <si>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</si>
  <si>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</si>
  <si>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</si>
  <si>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</si>
  <si>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</si>
  <si>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</si>
  <si>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</si>
  <si>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</si>
  <si>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</si>
  <si>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</si>
  <si>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</si>
  <si>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</si>
  <si>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</si>
  <si>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</si>
  <si>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</si>
  <si>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</si>
  <si>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</si>
  <si>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</si>
  <si>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</si>
  <si>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</si>
  <si>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</si>
  <si>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</si>
  <si>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</si>
  <si>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</si>
  <si>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</si>
  <si>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</si>
  <si>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</si>
  <si>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</si>
  <si>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</si>
  <si>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</si>
  <si>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</si>
  <si>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</si>
  <si>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</si>
  <si>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</si>
  <si>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</si>
  <si>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</si>
  <si>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</si>
  <si>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</si>
  <si>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</si>
  <si>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</si>
  <si>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</si>
  <si>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</si>
  <si>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</si>
  <si>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</si>
  <si>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</si>
  <si>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</si>
  <si>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</si>
  <si>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</si>
  <si>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</si>
  <si>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</si>
  <si>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</si>
  <si>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</si>
  <si>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</si>
  <si>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</si>
  <si>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</si>
  <si>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</si>
  <si>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</si>
  <si>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</si>
  <si>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</si>
  <si>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</si>
  <si>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</si>
  <si>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</si>
  <si>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</si>
  <si>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</si>
  <si>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</si>
  <si>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</si>
  <si>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</si>
  <si>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</si>
  <si>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</si>
  <si>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</si>
  <si>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</si>
  <si>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</si>
  <si>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</si>
  <si>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</si>
  <si>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</si>
  <si>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</si>
  <si>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</si>
  <si>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</si>
  <si>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</si>
  <si>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</si>
  <si>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</si>
  <si>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</si>
  <si>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</si>
  <si>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</si>
  <si>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</si>
  <si>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</si>
  <si>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</si>
  <si>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</si>
  <si>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</si>
  <si>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</si>
  <si>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</si>
  <si>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</si>
  <si>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</si>
  <si>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</si>
  <si>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</si>
  <si>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</si>
  <si>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</si>
  <si>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</si>
  <si>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</si>
  <si>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</si>
  <si>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</si>
  <si>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</si>
  <si>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</si>
  <si>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</si>
  <si>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</si>
  <si>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</si>
  <si>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</si>
  <si>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</si>
  <si>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</si>
  <si>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</si>
  <si>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</si>
  <si>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</si>
  <si>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</si>
  <si>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</si>
  <si>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</si>
  <si>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</si>
  <si>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</si>
  <si>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</si>
  <si>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</si>
  <si>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</si>
  <si>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</si>
  <si>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</si>
  <si>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</si>
  <si>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</si>
  <si>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</si>
  <si>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</si>
  <si>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</si>
  <si>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</si>
  <si>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</si>
  <si>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</si>
  <si>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</si>
  <si>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</si>
  <si>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</si>
  <si>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</si>
  <si>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</si>
  <si>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</si>
  <si>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</si>
  <si>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</si>
  <si>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</si>
  <si>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</si>
  <si>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</si>
  <si>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</si>
  <si>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</si>
  <si>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</si>
  <si>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</si>
  <si>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</si>
  <si>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</si>
  <si>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</si>
  <si>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</si>
  <si>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</si>
  <si>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</si>
  <si>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</si>
  <si>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</si>
  <si>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</si>
  <si>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</si>
  <si>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</si>
  <si>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</si>
  <si>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</si>
  <si>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</si>
  <si>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</si>
  <si>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</si>
  <si>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</si>
  <si>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</si>
  <si>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</si>
  <si>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</si>
  <si>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</si>
  <si>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</si>
  <si>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</si>
  <si>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</si>
  <si>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</si>
  <si>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</si>
  <si>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</si>
  <si>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</si>
  <si>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</si>
  <si>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</si>
  <si>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</si>
  <si>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</si>
  <si>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</si>
  <si>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</si>
  <si>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</si>
  <si>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</si>
  <si>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</si>
  <si>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</si>
  <si>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</si>
  <si>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</si>
  <si>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</si>
  <si>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</si>
  <si>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</si>
  <si>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</si>
  <si>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</si>
  <si>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</si>
  <si>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</si>
  <si>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</si>
  <si>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</si>
  <si>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</si>
  <si>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</si>
  <si>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</si>
  <si>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</si>
  <si>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</si>
  <si>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</si>
  <si>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</si>
  <si>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</si>
  <si>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</si>
  <si>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</si>
  <si>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</si>
  <si>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</si>
  <si>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</si>
  <si>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</si>
  <si>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</si>
  <si>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</si>
  <si>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</si>
  <si>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</si>
  <si>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</si>
  <si>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</si>
  <si>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</si>
  <si>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</si>
  <si>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</si>
  <si>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</si>
  <si>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</si>
  <si>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</si>
  <si>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</si>
  <si>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</si>
  <si>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</si>
  <si>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</si>
  <si>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</si>
  <si>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</si>
  <si>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</si>
  <si>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</si>
  <si>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</si>
  <si>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</si>
  <si>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</si>
  <si>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</si>
  <si>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</si>
  <si>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</si>
  <si>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</si>
  <si>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</si>
  <si>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</si>
  <si>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</si>
  <si>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</si>
  <si>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</si>
  <si>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</si>
  <si>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</si>
  <si>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</si>
  <si>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</si>
  <si>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</si>
  <si>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</si>
  <si>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</si>
  <si>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</si>
  <si>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</si>
  <si>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</si>
  <si>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</si>
  <si>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</si>
  <si>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</si>
  <si>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</si>
  <si>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</si>
  <si>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</si>
  <si>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</si>
  <si>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</si>
  <si>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</si>
  <si>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</si>
  <si>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</si>
  <si>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</si>
  <si>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</si>
  <si>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</si>
  <si>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</si>
  <si>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</si>
  <si>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</si>
  <si>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</si>
  <si>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</si>
  <si>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</si>
  <si>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</si>
  <si>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</si>
  <si>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</si>
  <si>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</si>
  <si>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</si>
  <si>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</si>
  <si>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</si>
  <si>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</si>
  <si>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</si>
  <si>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</si>
  <si>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</si>
  <si>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</si>
  <si>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</si>
  <si>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</si>
  <si>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</si>
  <si>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</si>
  <si>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</si>
  <si>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</si>
  <si>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</si>
  <si>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</si>
  <si>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</si>
  <si>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</si>
  <si>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</si>
  <si>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</si>
  <si>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</si>
  <si>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</si>
  <si>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</si>
  <si>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</si>
  <si>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</si>
  <si>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</si>
  <si>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</si>
  <si>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</si>
  <si>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</si>
  <si>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</si>
  <si>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</si>
  <si>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</si>
  <si>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</si>
  <si>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</si>
  <si>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</si>
  <si>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</si>
  <si>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</si>
  <si>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</si>
  <si>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</si>
  <si>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</si>
  <si>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</si>
  <si>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</si>
  <si>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</si>
  <si>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</si>
  <si>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</si>
  <si>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</si>
  <si>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</si>
  <si>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</si>
  <si>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</si>
  <si>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</si>
  <si>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</si>
  <si>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</si>
  <si>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</si>
  <si>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</si>
  <si>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</si>
  <si>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</si>
  <si>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</si>
  <si>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</si>
  <si>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</si>
  <si>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</si>
  <si>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</si>
  <si>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</si>
  <si>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</si>
  <si>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</si>
  <si>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</si>
  <si>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</si>
  <si>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</si>
  <si>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</si>
  <si>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</si>
  <si>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</si>
  <si>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</si>
  <si>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</si>
  <si>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</si>
  <si>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</si>
  <si>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</si>
  <si>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</si>
  <si>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</si>
  <si>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</si>
  <si>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</si>
  <si>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</si>
  <si>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</si>
  <si>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</si>
  <si>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</si>
  <si>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</si>
  <si>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</si>
  <si>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</si>
  <si>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</si>
  <si>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</si>
  <si>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</si>
  <si>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</si>
  <si>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</si>
  <si>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</si>
  <si>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</si>
  <si>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</si>
  <si>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</si>
  <si>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</si>
  <si>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</si>
  <si>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</si>
  <si>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</si>
  <si>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</si>
  <si>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</si>
  <si>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</si>
  <si>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</si>
  <si>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</si>
  <si>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</si>
  <si>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</si>
  <si>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</si>
  <si>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</si>
  <si>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</si>
  <si>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</si>
  <si>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</si>
  <si>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</si>
  <si>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</si>
  <si>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</si>
  <si>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</si>
  <si>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</si>
  <si>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</si>
  <si>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</si>
  <si>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</si>
  <si>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</si>
  <si>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</si>
  <si>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</si>
  <si>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</si>
  <si>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</si>
  <si>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</si>
  <si>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</si>
  <si>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</si>
  <si>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</si>
  <si>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</si>
  <si>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</si>
  <si>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</si>
  <si>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</si>
  <si>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</si>
  <si>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</si>
  <si>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</si>
  <si>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</si>
  <si>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</si>
  <si>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</si>
  <si>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</si>
  <si>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</si>
  <si>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</si>
  <si>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</si>
  <si>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</si>
  <si>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</si>
  <si>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</si>
  <si>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</si>
  <si>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</si>
  <si>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</si>
  <si>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</si>
  <si>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</si>
  <si>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</si>
  <si>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</si>
  <si>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</si>
  <si>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</si>
  <si>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</si>
  <si>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</si>
  <si>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</si>
  <si>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</si>
  <si>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</si>
  <si>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</si>
  <si>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</si>
  <si>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</si>
  <si>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</si>
  <si>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</si>
  <si>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</si>
  <si>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</si>
  <si>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</si>
  <si>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</si>
  <si>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</si>
  <si>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</si>
  <si>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</si>
  <si>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</si>
  <si>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</si>
  <si>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</si>
  <si>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</si>
  <si>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</si>
  <si>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</si>
  <si>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</si>
  <si>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</si>
  <si>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</si>
  <si>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</si>
  <si>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</si>
  <si>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</si>
  <si>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</si>
  <si>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</si>
  <si>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</si>
  <si>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</si>
  <si>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</si>
  <si>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</si>
  <si>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</si>
  <si>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</si>
  <si>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</si>
  <si>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</si>
  <si>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</si>
  <si>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</si>
  <si>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</si>
  <si>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</si>
  <si>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</si>
  <si>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</si>
  <si>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</si>
  <si>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</si>
  <si>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</si>
  <si>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</si>
  <si>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</si>
  <si>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</si>
  <si>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</si>
  <si>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</si>
  <si>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</si>
  <si>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</si>
  <si>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</si>
  <si>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</si>
  <si>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</si>
  <si>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</si>
  <si>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</si>
  <si>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</si>
  <si>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</si>
  <si>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</si>
  <si>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</si>
  <si>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</si>
  <si>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</si>
  <si>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</si>
  <si>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</si>
  <si>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</si>
  <si>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</si>
  <si>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</si>
  <si>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</si>
  <si>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</si>
  <si>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</si>
  <si>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</si>
  <si>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</si>
  <si>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</si>
  <si>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</si>
  <si>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</si>
  <si>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</si>
  <si>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</si>
  <si>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</si>
  <si>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</si>
  <si>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</si>
  <si>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</si>
  <si>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</si>
  <si>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</si>
  <si>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</si>
  <si>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</si>
  <si>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</si>
  <si>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</si>
  <si>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</si>
  <si>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</si>
  <si>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</si>
  <si>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</si>
  <si>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</si>
  <si>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</si>
  <si>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</si>
  <si>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</si>
  <si>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</si>
  <si>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</si>
  <si>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</si>
  <si>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</si>
  <si>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</si>
  <si>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</si>
  <si>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</si>
  <si>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</si>
  <si>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</si>
  <si>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</si>
  <si>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</si>
  <si>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</si>
  <si>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</si>
  <si>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</si>
  <si>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</si>
  <si>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</si>
  <si>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</si>
  <si>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</si>
  <si>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</si>
  <si>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</si>
  <si>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</si>
  <si>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</si>
  <si>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</si>
  <si>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</si>
  <si>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</si>
  <si>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</si>
  <si>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</si>
  <si>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</si>
  <si>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</si>
  <si>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</si>
  <si>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</si>
  <si>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</si>
  <si>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</si>
  <si>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</si>
  <si>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</si>
  <si>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</si>
  <si>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</si>
  <si>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</si>
  <si>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</si>
  <si>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</si>
  <si>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</si>
  <si>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</si>
  <si>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</si>
  <si>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</si>
  <si>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</si>
  <si>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</si>
  <si>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</si>
  <si>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</si>
  <si>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</si>
  <si>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</si>
  <si>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</si>
  <si>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</si>
  <si>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</si>
  <si>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</si>
  <si>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</si>
  <si>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</si>
  <si>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</si>
  <si>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</si>
  <si>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</si>
  <si>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</si>
  <si>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</si>
  <si>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</si>
  <si>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</si>
  <si>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</si>
  <si>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</si>
  <si>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</si>
  <si>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</si>
  <si>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</si>
  <si>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</si>
  <si>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</si>
  <si>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</si>
  <si>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</si>
  <si>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</si>
  <si>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</si>
  <si>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</si>
  <si>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</si>
  <si>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</si>
  <si>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</si>
  <si>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</si>
  <si>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</si>
  <si>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</si>
  <si>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</si>
  <si>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</si>
  <si>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</si>
  <si>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</si>
  <si>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</si>
  <si>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</si>
  <si>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</si>
  <si>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</si>
  <si>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</si>
  <si>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</si>
  <si>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</si>
  <si>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</si>
  <si>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</si>
  <si>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</si>
  <si>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</si>
  <si>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</si>
  <si>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</si>
  <si>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</si>
  <si>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</si>
  <si>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</si>
  <si>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</si>
  <si>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</si>
  <si>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</si>
  <si>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</si>
  <si>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</si>
  <si>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</si>
  <si>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</si>
  <si>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</si>
  <si>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</si>
  <si>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</si>
  <si>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</si>
  <si>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</si>
  <si>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</si>
  <si>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</si>
  <si>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</si>
  <si>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</si>
  <si>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</si>
  <si>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</si>
  <si>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</si>
  <si>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</si>
  <si>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</si>
  <si>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</si>
  <si>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</si>
  <si>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</si>
  <si>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</si>
  <si>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</si>
  <si>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</si>
  <si>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</si>
  <si>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</si>
  <si>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</si>
  <si>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</si>
  <si>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</si>
  <si>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</si>
  <si>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</si>
  <si>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</si>
  <si>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</si>
  <si>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</si>
  <si>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</si>
  <si>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</si>
  <si>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</si>
  <si>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</si>
  <si>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</si>
  <si>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</si>
  <si>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</si>
  <si>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</si>
  <si>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</si>
  <si>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</si>
  <si>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</si>
  <si>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</si>
  <si>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</si>
  <si>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</si>
  <si>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</si>
  <si>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</si>
  <si>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</si>
  <si>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</si>
  <si>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</si>
  <si>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</si>
  <si>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</si>
  <si>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</si>
  <si>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</si>
  <si>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</si>
  <si>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</si>
  <si>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</si>
  <si>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</si>
  <si>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</si>
  <si>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</si>
  <si>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</si>
  <si>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</si>
  <si>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</si>
  <si>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</si>
  <si>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</si>
  <si>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</si>
  <si>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</si>
  <si>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</si>
  <si>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</si>
  <si>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</si>
  <si>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</si>
  <si>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</si>
  <si>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</si>
  <si>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</si>
  <si>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</si>
  <si>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</si>
  <si>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</si>
  <si>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</si>
  <si>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</si>
  <si>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</si>
  <si>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</si>
  <si>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</si>
  <si>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</si>
  <si>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</si>
  <si>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</si>
  <si>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</si>
  <si>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</si>
  <si>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</si>
  <si>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</si>
  <si>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</si>
  <si>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</si>
  <si>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</si>
  <si>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</si>
  <si>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</si>
  <si>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</si>
  <si>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</si>
  <si>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</si>
  <si>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</si>
  <si>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</si>
  <si>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</si>
  <si>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</si>
  <si>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</si>
  <si>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</si>
  <si>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</si>
  <si>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</si>
  <si>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</si>
  <si>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</si>
  <si>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</si>
  <si>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</si>
  <si>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</si>
  <si>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</si>
  <si>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</si>
  <si>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</si>
  <si>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</si>
  <si>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</si>
  <si>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</si>
  <si>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</si>
  <si>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</si>
  <si>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</si>
  <si>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</si>
  <si>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</si>
  <si>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</si>
  <si>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</si>
  <si>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</si>
  <si>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</si>
  <si>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</si>
  <si>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</si>
  <si>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</si>
  <si>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</si>
  <si>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</si>
  <si>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</si>
  <si>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</si>
  <si>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</si>
  <si>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</si>
  <si>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</si>
  <si>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</si>
  <si>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</si>
  <si>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</si>
  <si>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</si>
  <si>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</si>
  <si>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</si>
  <si>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</si>
  <si>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</si>
  <si>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</si>
  <si>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</si>
  <si>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</si>
  <si>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</si>
  <si>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</si>
  <si>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</si>
  <si>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</si>
  <si>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</si>
  <si>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</si>
  <si>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</si>
  <si>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</si>
  <si>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</si>
  <si>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</si>
  <si>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</si>
  <si>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</si>
  <si>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</si>
  <si>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</si>
  <si>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</si>
  <si>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</si>
  <si>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</si>
  <si>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</si>
  <si>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</si>
  <si>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</si>
  <si>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</si>
  <si>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</si>
  <si>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</si>
  <si>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</si>
  <si>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</si>
  <si>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</si>
  <si>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</si>
  <si>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</si>
  <si>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</si>
  <si>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</si>
  <si>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</si>
  <si>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</si>
  <si>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</si>
  <si>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</si>
  <si>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</si>
  <si>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</si>
  <si>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</si>
  <si>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</si>
  <si>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</si>
  <si>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</si>
  <si>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</si>
  <si>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</si>
  <si>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</si>
  <si>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</si>
  <si>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</si>
  <si>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</si>
  <si>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</si>
  <si>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</si>
  <si>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</si>
  <si>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</si>
  <si>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</si>
  <si>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</si>
  <si>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</si>
  <si>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</si>
  <si>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</si>
  <si>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</si>
  <si>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</si>
  <si>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</si>
  <si>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</si>
  <si>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</si>
  <si>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</si>
  <si>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</si>
  <si>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</si>
  <si>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</si>
  <si>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</si>
  <si>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</si>
  <si>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</si>
  <si>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</si>
  <si>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</si>
  <si>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</si>
  <si>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</si>
  <si>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</si>
  <si>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</si>
  <si>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</si>
  <si>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</si>
  <si>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</si>
  <si>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</si>
  <si>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</si>
  <si>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</si>
  <si>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</si>
  <si>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</si>
  <si>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</si>
  <si>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</si>
  <si>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</si>
  <si>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</si>
  <si>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</si>
  <si>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</si>
  <si>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</si>
  <si>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</si>
  <si>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</si>
  <si>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</si>
  <si>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</si>
  <si>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</si>
  <si>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</si>
  <si>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</si>
  <si>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</si>
  <si>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</si>
  <si>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</si>
  <si>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</si>
  <si>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</si>
  <si>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</si>
  <si>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</si>
  <si>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</si>
  <si>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</si>
  <si>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</si>
  <si>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</si>
  <si>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</si>
  <si>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</si>
  <si>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</si>
  <si>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</si>
  <si>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</si>
  <si>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</si>
  <si>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</si>
  <si>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</si>
  <si>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</si>
  <si>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</si>
  <si>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</si>
  <si>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</si>
  <si>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</si>
  <si>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</si>
  <si>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</si>
  <si>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</si>
  <si>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</si>
  <si>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</si>
  <si>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</si>
  <si>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</si>
  <si>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</si>
  <si>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</si>
  <si>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</si>
  <si>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</si>
  <si>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</si>
  <si>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</si>
  <si>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</si>
  <si>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</si>
  <si>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</si>
  <si>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</si>
  <si>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</si>
  <si>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</si>
  <si>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</si>
  <si>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</si>
  <si>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</si>
  <si>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</si>
  <si>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</si>
  <si>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</si>
  <si>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</si>
  <si>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</si>
  <si>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</si>
  <si>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</si>
  <si>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</si>
  <si>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</si>
  <si>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</si>
  <si>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</si>
  <si>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</si>
  <si>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</si>
  <si>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</si>
  <si>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</si>
  <si>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</si>
  <si>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</si>
  <si>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</si>
  <si>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</si>
  <si>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</si>
  <si>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</si>
  <si>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</si>
  <si>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</si>
  <si>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</si>
  <si>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</si>
  <si>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</si>
  <si>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</si>
  <si>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</si>
  <si>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</si>
  <si>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</si>
  <si>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</si>
  <si>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</si>
  <si>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</si>
  <si>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</si>
  <si>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</si>
  <si>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</si>
  <si>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</si>
  <si>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</si>
  <si>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</si>
  <si>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</si>
  <si>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</si>
  <si>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</si>
  <si>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</si>
  <si>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</si>
  <si>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</si>
  <si>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</si>
  <si>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</si>
  <si>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</si>
  <si>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</si>
  <si>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</si>
  <si>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</si>
  <si>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</si>
  <si>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</si>
  <si>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</si>
  <si>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</si>
  <si>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</si>
  <si>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</si>
  <si>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</si>
  <si>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</si>
  <si>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</si>
  <si>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</si>
  <si>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</si>
  <si>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</si>
  <si>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</si>
  <si>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</si>
  <si>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</si>
  <si>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</si>
  <si>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</si>
  <si>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</si>
  <si>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</si>
  <si>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</si>
  <si>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</si>
  <si>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</si>
  <si>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</si>
  <si>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</si>
  <si>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</si>
  <si>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</si>
  <si>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</si>
  <si>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</si>
  <si>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</si>
  <si>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</si>
  <si>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</si>
  <si>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</si>
  <si>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</si>
  <si>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</si>
  <si>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</si>
  <si>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</si>
  <si>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</si>
  <si>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</si>
  <si>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</si>
  <si>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</si>
  <si>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</si>
  <si>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</si>
  <si>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</si>
  <si>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</si>
  <si>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</si>
  <si>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</si>
  <si>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</si>
  <si>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</si>
  <si>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</si>
  <si>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</si>
  <si>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</si>
  <si>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</si>
  <si>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</si>
  <si>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</si>
  <si>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</si>
  <si>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</si>
  <si>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</si>
  <si>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</si>
  <si>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</si>
  <si>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</si>
  <si>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</si>
  <si>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</si>
  <si>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</si>
  <si>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</si>
  <si>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</si>
  <si>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</si>
  <si>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</si>
  <si>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</si>
  <si>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</si>
  <si>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</si>
  <si>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</si>
  <si>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</si>
  <si>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</si>
  <si>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</si>
  <si>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</si>
  <si>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</si>
  <si>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</si>
  <si>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</si>
  <si>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</si>
  <si>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</si>
  <si>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</si>
  <si>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</si>
  <si>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</si>
  <si>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</si>
  <si>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</si>
  <si>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</si>
  <si>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</si>
  <si>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</si>
  <si>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</si>
  <si>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</si>
  <si>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</si>
  <si>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</si>
  <si>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</si>
  <si>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</si>
  <si>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</si>
  <si>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</si>
  <si>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</si>
  <si>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</si>
  <si>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</si>
  <si>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</si>
  <si>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</si>
  <si>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</si>
  <si>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</si>
  <si>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</si>
  <si>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</si>
  <si>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</si>
  <si>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</si>
  <si>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</si>
  <si>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</si>
  <si>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</si>
  <si>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</si>
  <si>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</si>
  <si>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</si>
  <si>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</si>
  <si>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</si>
  <si>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</si>
  <si>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</si>
  <si>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</si>
  <si>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</si>
  <si>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</si>
  <si>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</si>
  <si>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</si>
  <si>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</si>
  <si>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</si>
  <si>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</si>
  <si>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</si>
  <si>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</si>
  <si>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</si>
  <si>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</si>
  <si>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</si>
  <si>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</si>
  <si>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</si>
  <si>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</si>
  <si>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</si>
  <si>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</si>
  <si>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</si>
  <si>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</si>
  <si>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</si>
  <si>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</si>
  <si>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</si>
  <si>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</si>
  <si>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</si>
  <si>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</si>
  <si>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</si>
  <si>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</si>
  <si>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</si>
  <si>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</si>
  <si>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</si>
  <si>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</si>
  <si>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</si>
  <si>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</si>
  <si>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</si>
  <si>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</si>
  <si>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</si>
  <si>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</si>
  <si>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</si>
  <si>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</si>
  <si>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</si>
  <si>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</si>
  <si>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</si>
  <si>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</si>
  <si>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</si>
  <si>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</si>
  <si>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</si>
  <si>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</si>
  <si>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</si>
  <si>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</si>
  <si>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</si>
  <si>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</si>
  <si>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</si>
  <si>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</si>
  <si>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</si>
  <si>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</si>
  <si>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</si>
  <si>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</si>
  <si>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</si>
  <si>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</si>
  <si>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</si>
  <si>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</si>
  <si>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</si>
  <si>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</si>
  <si>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</si>
  <si>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</si>
  <si>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</si>
  <si>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</si>
  <si>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</si>
  <si>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</si>
  <si>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</si>
  <si>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</si>
  <si>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</si>
  <si>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</si>
  <si>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</si>
  <si>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</si>
  <si>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</si>
  <si>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</si>
  <si>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</si>
  <si>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</si>
  <si>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</si>
  <si>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</si>
  <si>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</si>
  <si>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</si>
  <si>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</si>
  <si>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</si>
  <si>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</si>
  <si>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</si>
  <si>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</si>
  <si>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</si>
  <si>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</si>
  <si>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</si>
  <si>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</si>
  <si>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</si>
  <si>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</si>
  <si>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</si>
  <si>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</si>
  <si>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</si>
  <si>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</si>
  <si>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</si>
  <si>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</si>
  <si>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</si>
  <si>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</si>
  <si>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</si>
  <si>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</si>
  <si>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</si>
  <si>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</si>
  <si>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</si>
  <si>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</si>
  <si>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</si>
  <si>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</si>
  <si>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</si>
  <si>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</si>
  <si>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</si>
  <si>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</si>
  <si>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</si>
  <si>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</si>
  <si>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</si>
  <si>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</si>
  <si>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</si>
  <si>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</si>
  <si>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</si>
  <si>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</si>
  <si>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</si>
  <si>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</si>
  <si>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</si>
  <si>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</si>
  <si>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</si>
  <si>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</si>
  <si>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</si>
  <si>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</si>
  <si>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</si>
  <si>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</si>
  <si>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</si>
  <si>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</si>
  <si>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</si>
  <si>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</si>
  <si>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</si>
  <si>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</si>
  <si>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</si>
  <si>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</si>
  <si>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</si>
  <si>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</si>
  <si>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</si>
  <si>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</si>
  <si>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</si>
  <si>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</si>
  <si>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</si>
  <si>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</si>
  <si>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</si>
  <si>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</si>
  <si>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</si>
  <si>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</si>
  <si>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</si>
  <si>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</si>
  <si>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</si>
  <si>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</si>
  <si>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</si>
  <si>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</si>
  <si>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</si>
  <si>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</si>
  <si>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</si>
  <si>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</si>
  <si>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</si>
  <si>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</si>
  <si>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</si>
  <si>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</si>
  <si>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</si>
  <si>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</si>
  <si>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</si>
  <si>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</si>
  <si>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</si>
  <si>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</si>
  <si>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</si>
  <si>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</si>
  <si>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</si>
  <si>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</si>
  <si>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</si>
  <si>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</si>
  <si>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</si>
  <si>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</si>
  <si>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</si>
  <si>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</si>
  <si>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</si>
  <si>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</si>
  <si>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</si>
  <si>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</si>
  <si>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</si>
  <si>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</si>
  <si>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</si>
  <si>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</si>
  <si>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</si>
  <si>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</si>
  <si>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</si>
  <si>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</si>
  <si>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</si>
  <si>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</si>
  <si>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</si>
  <si>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</si>
  <si>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</si>
  <si>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</si>
  <si>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</si>
  <si>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</si>
  <si>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</si>
  <si>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</si>
  <si>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</si>
  <si>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</si>
  <si>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</si>
  <si>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</si>
  <si>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</si>
  <si>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</si>
  <si>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</si>
  <si>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</si>
  <si>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</si>
  <si>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</si>
  <si>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</si>
  <si>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</si>
  <si>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</si>
  <si>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</si>
  <si>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</si>
  <si>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</si>
  <si>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</si>
  <si>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</si>
  <si>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</si>
  <si>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</si>
  <si>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</si>
  <si>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</si>
  <si>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</si>
  <si>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</si>
  <si>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</si>
  <si>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</si>
  <si>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</si>
  <si>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</si>
  <si>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</si>
  <si>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</si>
  <si>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</si>
  <si>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</si>
  <si>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</si>
  <si>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</si>
  <si>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</si>
  <si>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</si>
  <si>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</si>
  <si>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</si>
  <si>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</si>
  <si>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</si>
  <si>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</si>
  <si>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</si>
  <si>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</si>
  <si>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</si>
  <si>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</si>
  <si>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</si>
  <si>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</si>
  <si>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</si>
  <si>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</si>
  <si>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</si>
  <si>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</si>
  <si>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</si>
  <si>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</si>
  <si>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</si>
  <si>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</si>
  <si>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</si>
  <si>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</si>
  <si>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</si>
  <si>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</si>
  <si>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</si>
  <si>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</si>
  <si>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</si>
  <si>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</si>
  <si>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</si>
  <si>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</si>
  <si>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</si>
  <si>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</si>
  <si>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</si>
  <si>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</si>
  <si>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</si>
  <si>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</si>
  <si>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</si>
  <si>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</si>
  <si>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</si>
  <si>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</si>
  <si>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</si>
  <si>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</si>
  <si>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</si>
  <si>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</si>
  <si>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</si>
  <si>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</si>
  <si>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</si>
  <si>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</si>
  <si>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</si>
  <si>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</si>
  <si>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</si>
  <si>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</si>
  <si>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</si>
  <si>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</si>
  <si>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</si>
  <si>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</si>
  <si>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</si>
  <si>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</si>
  <si>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</si>
  <si>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</si>
  <si>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</si>
  <si>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</si>
  <si>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</si>
  <si>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</si>
  <si>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</si>
  <si>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</si>
  <si>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</si>
  <si>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</si>
  <si>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</si>
  <si>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</si>
  <si>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</si>
  <si>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</si>
  <si>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</si>
  <si>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</si>
  <si>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</si>
  <si>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</si>
  <si>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</si>
  <si>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</si>
  <si>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</si>
  <si>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</si>
  <si>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</si>
  <si>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</si>
  <si>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</si>
  <si>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</si>
  <si>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</si>
  <si>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</si>
  <si>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</si>
  <si>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</si>
  <si>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</si>
  <si>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</si>
  <si>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</si>
  <si>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</si>
  <si>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</si>
  <si>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</si>
  <si>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</si>
  <si>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</si>
  <si>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</si>
  <si>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</si>
  <si>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</si>
  <si>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</si>
  <si>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</si>
  <si>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</si>
  <si>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</si>
  <si>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</si>
  <si>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</si>
  <si>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</si>
  <si>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</si>
  <si>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</si>
  <si>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</si>
  <si>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</si>
  <si>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</si>
  <si>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</si>
  <si>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</si>
  <si>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</si>
  <si>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</si>
  <si>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</si>
  <si>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</si>
  <si>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</si>
  <si>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</si>
  <si>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</si>
  <si>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</si>
  <si>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</si>
  <si>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</si>
  <si>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</si>
  <si>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</si>
  <si>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</si>
  <si>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</si>
  <si>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</si>
  <si>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</si>
  <si>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</si>
  <si>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</si>
  <si>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</si>
  <si>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</si>
  <si>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</si>
  <si>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</si>
  <si>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</si>
  <si>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</si>
  <si>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</si>
  <si>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</si>
  <si>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</si>
  <si>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</si>
  <si>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</si>
  <si>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</si>
  <si>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</si>
  <si>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</si>
  <si>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</si>
  <si>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</si>
  <si>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</si>
  <si>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</si>
  <si>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</si>
  <si>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</si>
  <si>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</si>
  <si>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</si>
  <si>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</si>
  <si>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</si>
  <si>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</si>
  <si>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</si>
  <si>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</si>
  <si>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</si>
  <si>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</si>
  <si>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</si>
  <si>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</si>
  <si>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</si>
  <si>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</si>
  <si>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</si>
  <si>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</si>
  <si>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</si>
  <si>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</si>
  <si>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</si>
  <si>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</si>
  <si>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</si>
  <si>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</si>
  <si>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</si>
  <si>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</si>
  <si>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</si>
  <si>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</si>
  <si>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</si>
  <si>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</si>
  <si>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</si>
  <si>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</si>
  <si>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</si>
  <si>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</si>
  <si>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</si>
  <si>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</si>
  <si>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</si>
  <si>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</si>
  <si>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</si>
  <si>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</si>
  <si>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</si>
  <si>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</si>
  <si>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</si>
  <si>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</si>
  <si>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</si>
  <si>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</si>
  <si>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</si>
  <si>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</si>
  <si>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</si>
  <si>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</si>
  <si>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</si>
  <si>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</si>
  <si>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</si>
  <si>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</si>
  <si>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</si>
  <si>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</si>
  <si>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</si>
  <si>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</si>
  <si>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</si>
  <si>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</si>
  <si>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</si>
  <si>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</si>
  <si>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</si>
  <si>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</si>
  <si>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</si>
  <si>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</si>
  <si>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</si>
  <si>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</si>
  <si>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</si>
  <si>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</si>
  <si>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</si>
  <si>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</si>
  <si>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</si>
  <si>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</si>
  <si>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</si>
  <si>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</si>
  <si>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</si>
  <si>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</si>
  <si>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</si>
  <si>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</si>
  <si>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</si>
  <si>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</si>
  <si>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</si>
  <si>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</si>
  <si>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</si>
  <si>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</si>
  <si>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</si>
  <si>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</si>
  <si>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</si>
  <si>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</si>
  <si>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</si>
  <si>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</si>
  <si>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</si>
  <si>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</si>
  <si>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</si>
  <si>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</si>
  <si>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</si>
  <si>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</si>
  <si>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</si>
  <si>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</si>
  <si>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</si>
  <si>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</si>
  <si>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</si>
  <si>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</si>
  <si>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</si>
  <si>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</si>
  <si>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</si>
  <si>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</si>
  <si>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</si>
  <si>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</si>
  <si>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</si>
  <si>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</si>
  <si>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</si>
  <si>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</si>
  <si>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</si>
  <si>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</si>
  <si>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</si>
  <si>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</si>
  <si>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</si>
  <si>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</si>
  <si>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</si>
  <si>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</si>
  <si>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</si>
  <si>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</si>
  <si>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</si>
  <si>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</si>
  <si>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</si>
  <si>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</si>
  <si>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</si>
  <si>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</si>
  <si>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</si>
  <si>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</si>
  <si>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</si>
  <si>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</si>
  <si>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</si>
  <si>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</si>
  <si>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</si>
  <si>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</si>
  <si>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</si>
  <si>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</si>
  <si>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</si>
  <si>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</si>
  <si>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</si>
  <si>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</si>
  <si>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</si>
  <si>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</si>
  <si>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</si>
  <si>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</si>
  <si>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</si>
  <si>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</si>
  <si>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</si>
  <si>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</si>
  <si>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</si>
  <si>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</si>
  <si>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</si>
  <si>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</si>
  <si>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</si>
  <si>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</si>
  <si>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</si>
  <si>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</si>
  <si>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</si>
  <si>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</si>
  <si>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</si>
  <si>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</si>
  <si>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</si>
  <si>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</si>
  <si>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</si>
  <si>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</si>
  <si>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</si>
  <si>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</si>
  <si>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</si>
  <si>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</si>
  <si>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</si>
  <si>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</si>
  <si>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</si>
  <si>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</si>
  <si>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</si>
  <si>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</si>
  <si>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</si>
  <si>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</si>
  <si>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</si>
  <si>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</si>
  <si>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</si>
  <si>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</si>
  <si>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</si>
  <si>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</si>
  <si>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</si>
  <si>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</si>
  <si>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</si>
  <si>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</si>
  <si>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</si>
  <si>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</si>
  <si>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</si>
  <si>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</si>
  <si>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</si>
  <si>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</si>
  <si>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</si>
  <si>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</si>
  <si>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</si>
  <si>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</si>
  <si>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</si>
  <si>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</si>
  <si>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</si>
  <si>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</si>
  <si>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</si>
  <si>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</si>
  <si>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</si>
  <si>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</si>
  <si>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</si>
  <si>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</si>
  <si>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</si>
  <si>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</si>
  <si>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</si>
  <si>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</si>
  <si>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</si>
  <si>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</si>
  <si>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</si>
  <si>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</si>
  <si>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</si>
  <si>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</si>
  <si>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</si>
  <si>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</si>
  <si>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</si>
  <si>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</si>
  <si>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</si>
  <si>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</si>
  <si>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</si>
  <si>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</si>
  <si>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</si>
  <si>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</si>
  <si>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</si>
  <si>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</si>
  <si>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</si>
  <si>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</si>
  <si>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</si>
  <si>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</si>
  <si>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</si>
  <si>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</si>
  <si>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</si>
  <si>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</si>
  <si>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</si>
  <si>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</si>
  <si>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</si>
  <si>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</si>
  <si>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</si>
  <si>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</si>
  <si>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</si>
  <si>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</si>
  <si>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</si>
  <si>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</si>
  <si>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</si>
  <si>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</si>
  <si>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</si>
  <si>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</si>
  <si>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</si>
  <si>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</si>
  <si>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</si>
  <si>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</si>
  <si>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</si>
  <si>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</si>
  <si>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</si>
  <si>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</si>
  <si>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</si>
  <si>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</si>
  <si>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</si>
  <si>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</si>
  <si>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</si>
  <si>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</si>
  <si>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</si>
  <si>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</si>
  <si>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</si>
  <si>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</si>
  <si>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</si>
  <si>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</si>
  <si>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</si>
  <si>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</si>
  <si>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</si>
  <si>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</si>
  <si>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</si>
  <si>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</si>
  <si>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</si>
  <si>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</si>
  <si>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</si>
  <si>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</si>
  <si>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</si>
  <si>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</si>
  <si>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</si>
  <si>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</si>
  <si>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</si>
  <si>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</si>
  <si>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</si>
  <si>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</si>
  <si>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</si>
  <si>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</si>
  <si>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</si>
  <si>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</si>
  <si>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</si>
  <si>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</si>
  <si>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</si>
  <si>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</si>
  <si>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</si>
  <si>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</si>
  <si>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</si>
  <si>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</si>
  <si>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</si>
  <si>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</si>
  <si>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</si>
  <si>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</si>
  <si>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</si>
  <si>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</si>
  <si>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</si>
  <si>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</si>
  <si>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</si>
  <si>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</si>
  <si>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</si>
  <si>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</si>
  <si>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</si>
  <si>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</si>
  <si>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</si>
  <si>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</si>
  <si>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</si>
  <si>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</si>
  <si>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</si>
  <si>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</si>
  <si>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</si>
  <si>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</si>
  <si>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</si>
  <si>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</si>
  <si>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</si>
  <si>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</si>
  <si>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</si>
  <si>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</si>
  <si>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</si>
  <si>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</si>
  <si>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</si>
  <si>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</si>
  <si>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</si>
  <si>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</si>
  <si>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</si>
  <si>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</si>
  <si>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</si>
  <si>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</si>
  <si>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</si>
  <si>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</si>
  <si>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</si>
  <si>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</si>
  <si>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</si>
  <si>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</si>
  <si>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</si>
  <si>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</si>
  <si>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</si>
  <si>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</si>
  <si>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</si>
  <si>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</si>
  <si>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</si>
  <si>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</si>
  <si>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</si>
  <si>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</si>
  <si>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</si>
  <si>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</si>
  <si>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</si>
  <si>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</si>
  <si>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</si>
  <si>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</si>
  <si>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</si>
  <si>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</si>
  <si>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</si>
  <si>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</si>
  <si>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</si>
  <si>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</si>
  <si>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</si>
  <si>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</si>
  <si>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</si>
  <si>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</si>
  <si>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</si>
  <si>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</si>
  <si>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</si>
  <si>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</si>
  <si>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</si>
  <si>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</si>
  <si>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</si>
  <si>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</si>
  <si>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</si>
  <si>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</si>
  <si>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</si>
  <si>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</si>
  <si>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</si>
  <si>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</si>
  <si>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</si>
  <si>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</si>
  <si>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</si>
  <si>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</si>
  <si>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</si>
  <si>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</si>
  <si>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</si>
  <si>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</si>
  <si>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</si>
  <si>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</si>
  <si>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</si>
  <si>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</si>
  <si>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</si>
  <si>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</si>
  <si>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</si>
  <si>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</si>
  <si>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</si>
  <si>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</si>
  <si>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</si>
  <si>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</si>
  <si>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</si>
  <si>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</si>
  <si>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</si>
  <si>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</si>
  <si>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</si>
  <si>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</si>
  <si>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</si>
  <si>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</si>
  <si>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</si>
  <si>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</si>
  <si>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</si>
  <si>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</si>
  <si>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</si>
  <si>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</si>
  <si>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</si>
  <si>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</si>
  <si>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</si>
  <si>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</si>
  <si>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</si>
  <si>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</si>
  <si>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</si>
  <si>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</si>
  <si>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</si>
  <si>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</si>
  <si>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</si>
  <si>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</si>
  <si>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</si>
  <si>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</si>
  <si>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</si>
  <si>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</si>
  <si>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</si>
  <si>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</si>
  <si>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</si>
  <si>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</si>
  <si>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</si>
  <si>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</si>
  <si>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</si>
  <si>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</si>
  <si>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</si>
  <si>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</si>
  <si>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</si>
  <si>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</si>
  <si>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</si>
  <si>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</si>
  <si>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</si>
  <si>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</si>
  <si>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</si>
  <si>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</si>
  <si>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</si>
  <si>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</si>
  <si>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</si>
  <si>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</si>
  <si>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</si>
  <si>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</si>
  <si>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</si>
  <si>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</si>
  <si>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</si>
  <si>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</si>
  <si>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</si>
  <si>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</si>
  <si>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</si>
  <si>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</si>
  <si>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</si>
  <si>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</si>
  <si>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</si>
  <si>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</si>
  <si>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</si>
  <si>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</si>
  <si>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</si>
  <si>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</si>
  <si>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</si>
  <si>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</si>
  <si>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</si>
  <si>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</si>
  <si>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</si>
  <si>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</si>
  <si>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</si>
  <si>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</si>
  <si>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</si>
  <si>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</si>
  <si>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</si>
  <si>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</si>
  <si>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</si>
  <si>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</si>
  <si>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</si>
  <si>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</si>
  <si>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</si>
  <si>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</si>
  <si>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</si>
  <si>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</si>
  <si>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</si>
  <si>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</si>
  <si>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</si>
  <si>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</si>
  <si>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</si>
  <si>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</si>
  <si>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</si>
  <si>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</si>
  <si>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</si>
  <si>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</si>
  <si>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</si>
  <si>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</si>
  <si>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</si>
  <si>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</si>
  <si>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</si>
  <si>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</si>
  <si>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</si>
  <si>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</si>
  <si>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</si>
  <si>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</si>
  <si>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</si>
  <si>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</si>
  <si>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</si>
  <si>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</si>
  <si>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</si>
  <si>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</si>
  <si>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</si>
  <si>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</si>
  <si>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</si>
  <si>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</si>
  <si>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</si>
  <si>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</si>
  <si>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</si>
  <si>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</si>
  <si>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</si>
  <si>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</si>
  <si>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</si>
  <si>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</si>
  <si>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</si>
  <si>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</si>
  <si>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</si>
  <si>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</si>
  <si>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</si>
  <si>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</si>
  <si>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</si>
  <si>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</si>
  <si>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</si>
  <si>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</si>
  <si>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</si>
  <si>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</si>
  <si>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</si>
  <si>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</si>
  <si>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</si>
  <si>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</si>
  <si>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</si>
  <si>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</si>
  <si>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</si>
  <si>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</si>
  <si>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</si>
  <si>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</si>
  <si>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</si>
  <si>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</si>
  <si>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</si>
  <si>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</si>
  <si>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</si>
  <si>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</si>
  <si>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</si>
  <si>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</si>
  <si>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</si>
  <si>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</si>
  <si>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</si>
  <si>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</si>
  <si>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</si>
  <si>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</si>
  <si>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</si>
  <si>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</si>
  <si>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</si>
  <si>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</si>
  <si>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</si>
  <si>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</si>
  <si>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</si>
  <si>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</si>
  <si>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</si>
  <si>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</si>
  <si>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</si>
  <si>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</si>
  <si>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</si>
  <si>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</si>
  <si>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</si>
  <si>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</si>
  <si>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</si>
  <si>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</si>
  <si>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</si>
  <si>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</si>
  <si>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</si>
  <si>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</si>
  <si>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</si>
  <si>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</si>
  <si>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</si>
  <si>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</si>
  <si>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</si>
  <si>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</si>
  <si>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</si>
  <si>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</si>
  <si>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</si>
  <si>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</si>
  <si>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</si>
  <si>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</si>
  <si>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</si>
  <si>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</si>
  <si>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</si>
  <si>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</si>
  <si>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</si>
  <si>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</si>
  <si>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</si>
  <si>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</si>
  <si>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</si>
  <si>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</si>
  <si>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</si>
  <si>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</si>
  <si>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</si>
  <si>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</si>
  <si>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</si>
  <si>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</si>
  <si>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</si>
  <si>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</si>
  <si>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</si>
  <si>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</si>
  <si>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</si>
  <si>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</si>
  <si>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</si>
  <si>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</si>
  <si>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</si>
  <si>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</si>
  <si>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</si>
  <si>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</si>
  <si>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</si>
  <si>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</si>
  <si>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</si>
  <si>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</si>
  <si>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</si>
  <si>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</si>
  <si>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</si>
  <si>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</si>
  <si>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</si>
  <si>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</si>
  <si>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</si>
  <si>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</si>
  <si>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</si>
  <si>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</si>
  <si>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</si>
  <si>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</si>
  <si>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</si>
  <si>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</si>
  <si>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</si>
  <si>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</si>
  <si>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</si>
  <si>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</si>
  <si>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</si>
  <si>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</si>
  <si>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</si>
  <si>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</si>
  <si>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</si>
  <si>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</si>
  <si>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</si>
  <si>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</si>
  <si>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</si>
  <si>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</si>
  <si>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</si>
  <si>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</si>
  <si>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</si>
  <si>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</si>
  <si>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</si>
  <si>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</si>
  <si>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</si>
  <si>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</si>
  <si>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</si>
  <si>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</si>
  <si>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</si>
  <si>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</si>
  <si>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</si>
  <si>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</si>
  <si>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</si>
  <si>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</si>
  <si>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</si>
  <si>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</si>
  <si>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</si>
  <si>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</si>
  <si>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</si>
  <si>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</si>
  <si>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</si>
  <si>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</si>
  <si>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</si>
  <si>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</si>
  <si>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</si>
  <si>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</si>
  <si>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</si>
  <si>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</si>
  <si>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</si>
  <si>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</si>
  <si>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</si>
  <si>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</si>
  <si>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</si>
  <si>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</si>
  <si>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</si>
  <si>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</si>
  <si>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</si>
  <si>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</si>
  <si>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</si>
  <si>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</si>
  <si>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</si>
  <si>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</si>
  <si>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</si>
  <si>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</si>
  <si>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</si>
  <si>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</si>
  <si>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</si>
  <si>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</si>
  <si>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</si>
  <si>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</si>
  <si>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</si>
  <si>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</si>
  <si>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</si>
  <si>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</si>
  <si>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</si>
  <si>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</si>
  <si>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</si>
  <si>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</si>
  <si>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</si>
  <si>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</si>
  <si>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</si>
  <si>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</si>
  <si>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</si>
  <si>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</si>
  <si>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</si>
  <si>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</si>
  <si>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</si>
  <si>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</si>
  <si>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</si>
  <si>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</si>
  <si>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</si>
  <si>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</si>
  <si>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</si>
  <si>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</si>
  <si>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</si>
  <si>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</si>
  <si>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</si>
  <si>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</si>
  <si>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</si>
  <si>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</si>
  <si>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</si>
  <si>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</si>
  <si>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</si>
  <si>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</si>
  <si>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</si>
  <si>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</si>
  <si>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</si>
  <si>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</si>
  <si>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</si>
  <si>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</si>
  <si>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</si>
  <si>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</si>
  <si>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</si>
  <si>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</si>
  <si>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</si>
  <si>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</si>
  <si>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</si>
  <si>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</si>
  <si>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</si>
  <si>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</si>
  <si>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</si>
  <si>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</si>
  <si>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</si>
  <si>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</si>
  <si>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</si>
  <si>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</si>
  <si>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</si>
  <si>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</si>
  <si>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</si>
  <si>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</si>
  <si>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</si>
  <si>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</si>
  <si>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</si>
  <si>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</si>
  <si>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</si>
  <si>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</si>
  <si>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</si>
  <si>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</si>
  <si>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</si>
  <si>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</si>
  <si>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</si>
  <si>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</si>
  <si>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</si>
  <si>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</si>
  <si>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</si>
  <si>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</si>
  <si>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</si>
  <si>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</si>
  <si>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</si>
  <si>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</si>
  <si>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</si>
  <si>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</si>
  <si>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</si>
  <si>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</si>
  <si>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</si>
  <si>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</si>
  <si>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</si>
  <si>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</si>
  <si>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</si>
  <si>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</si>
  <si>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</si>
  <si>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</si>
  <si>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</si>
  <si>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</si>
  <si>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</si>
  <si>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</si>
  <si>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</si>
  <si>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</si>
  <si>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</si>
  <si>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</si>
  <si>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</si>
  <si>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</si>
  <si>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</si>
  <si>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</si>
  <si>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</si>
  <si>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</si>
  <si>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</si>
  <si>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</si>
  <si>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</si>
  <si>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</si>
  <si>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</si>
  <si>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</si>
  <si>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</si>
  <si>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</si>
  <si>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</si>
  <si>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</si>
  <si>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</si>
  <si>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</si>
  <si>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</si>
  <si>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</si>
  <si>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</si>
  <si>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</si>
  <si>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</si>
  <si>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</si>
  <si>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</si>
  <si>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</si>
  <si>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</si>
  <si>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</si>
  <si>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</si>
  <si>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</si>
  <si>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</si>
  <si>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</si>
  <si>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</si>
  <si>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</si>
  <si>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</si>
  <si>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</si>
  <si>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</si>
  <si>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</si>
  <si>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</si>
  <si>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</si>
  <si>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</si>
  <si>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</si>
  <si>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</si>
  <si>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</si>
  <si>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</si>
  <si>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</si>
  <si>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</si>
  <si>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</si>
  <si>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</si>
  <si>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</si>
  <si>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</si>
  <si>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</si>
  <si>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</si>
  <si>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</si>
  <si>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</si>
  <si>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</si>
  <si>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</si>
  <si>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</si>
  <si>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</si>
  <si>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</si>
  <si>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</si>
  <si>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</si>
  <si>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</si>
  <si>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</si>
  <si>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</si>
  <si>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</si>
  <si>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</si>
  <si>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</si>
  <si>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</si>
  <si>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</si>
  <si>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</si>
  <si>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</si>
  <si>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</si>
  <si>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</si>
  <si>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</si>
  <si>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</si>
  <si>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</si>
  <si>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</si>
  <si>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</si>
  <si>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</si>
  <si>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</si>
  <si>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</si>
  <si>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</si>
  <si>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</si>
  <si>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</si>
  <si>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</si>
  <si>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</si>
  <si>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</si>
  <si>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</si>
  <si>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</si>
  <si>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</si>
  <si>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</si>
  <si>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</si>
  <si>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</si>
  <si>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</si>
  <si>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</si>
  <si>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</si>
  <si>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</si>
  <si>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</si>
  <si>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</si>
  <si>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</si>
  <si>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</si>
  <si>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</si>
  <si>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</si>
  <si>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</si>
  <si>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</si>
  <si>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</si>
  <si>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</si>
  <si>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</si>
  <si>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</si>
  <si>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</si>
  <si>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</si>
  <si>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</si>
  <si>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</si>
  <si>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</si>
  <si>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</si>
  <si>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</si>
  <si>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</si>
  <si>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</si>
  <si>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</si>
  <si>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</si>
  <si>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</si>
  <si>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</si>
  <si>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</si>
  <si>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</si>
  <si>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</si>
  <si>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</si>
  <si>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</si>
  <si>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</si>
  <si>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</si>
  <si>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</si>
  <si>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</si>
  <si>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</si>
  <si>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</si>
  <si>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</si>
  <si>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</si>
  <si>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</si>
  <si>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</si>
  <si>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</si>
  <si>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</si>
  <si>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</si>
  <si>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</si>
  <si>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</si>
  <si>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</si>
  <si>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</si>
  <si>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</si>
  <si>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</si>
  <si>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</si>
  <si>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</si>
  <si>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</si>
  <si>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</si>
  <si>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</si>
  <si>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</si>
  <si>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</si>
  <si>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</si>
  <si>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</si>
  <si>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</si>
  <si>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</si>
  <si>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</si>
  <si>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</si>
  <si>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</si>
  <si>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</si>
  <si>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</si>
  <si>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</si>
  <si>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</si>
  <si>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</si>
  <si>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</si>
  <si>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</si>
  <si>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</si>
  <si>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</si>
  <si>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</si>
  <si>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</si>
  <si>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</si>
  <si>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</si>
  <si>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</si>
  <si>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</si>
  <si>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</si>
  <si>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</si>
  <si>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</si>
  <si>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</si>
  <si>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</si>
  <si>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</si>
  <si>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</si>
  <si>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</si>
  <si>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</si>
  <si>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</si>
  <si>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</si>
  <si>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</si>
  <si>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</si>
  <si>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</si>
  <si>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</si>
  <si>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</si>
  <si>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</si>
  <si>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</si>
  <si>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</si>
  <si>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</si>
  <si>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</si>
  <si>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</si>
  <si>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</si>
  <si>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</si>
  <si>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</si>
  <si>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</si>
  <si>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</si>
  <si>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</si>
  <si>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</si>
  <si>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</si>
  <si>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</si>
  <si>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</si>
  <si>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</si>
  <si>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</si>
  <si>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</si>
  <si>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</si>
  <si>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</si>
  <si>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</si>
  <si>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</si>
  <si>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</si>
  <si>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</si>
  <si>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</si>
  <si>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</si>
  <si>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</si>
  <si>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</si>
  <si>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</si>
  <si>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</si>
  <si>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</si>
  <si>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</si>
  <si>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</si>
  <si>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</si>
  <si>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</si>
  <si>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</si>
  <si>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</si>
  <si>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</si>
  <si>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</si>
  <si>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</si>
  <si>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</si>
  <si>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</si>
  <si>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</si>
  <si>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</si>
  <si>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</si>
  <si>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</si>
  <si>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</si>
  <si>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</si>
  <si>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</si>
  <si>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</si>
  <si>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</si>
  <si>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</si>
  <si>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</si>
  <si>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</si>
  <si>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</si>
  <si>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</si>
  <si>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</si>
  <si>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</si>
  <si>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</si>
  <si>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</si>
  <si>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</si>
  <si>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</si>
  <si>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</si>
  <si>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</si>
  <si>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</si>
  <si>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</si>
  <si>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</si>
  <si>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</si>
  <si>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</si>
  <si>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</si>
  <si>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</si>
  <si>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</si>
  <si>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</si>
  <si>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</si>
  <si>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</si>
  <si>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</si>
  <si>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</si>
  <si>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</si>
  <si>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</si>
  <si>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</si>
  <si>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</si>
  <si>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</si>
  <si>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</si>
  <si>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</si>
  <si>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</si>
  <si>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</si>
  <si>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</si>
  <si>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</si>
  <si>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</si>
  <si>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</si>
  <si>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</si>
  <si>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</si>
  <si>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</si>
  <si>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</si>
  <si>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</si>
  <si>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</si>
  <si>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</si>
  <si>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</si>
  <si>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</si>
  <si>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</si>
  <si>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</si>
  <si>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</si>
  <si>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</si>
  <si>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</si>
  <si>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</si>
  <si>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</si>
  <si>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</si>
  <si>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</si>
  <si>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</si>
  <si>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</si>
  <si>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</si>
  <si>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</si>
  <si>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</si>
  <si>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</si>
  <si>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</si>
  <si>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</si>
  <si>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</si>
  <si>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</si>
  <si>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</si>
  <si>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</si>
  <si>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</si>
  <si>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</si>
  <si>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</si>
  <si>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</si>
  <si>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</si>
  <si>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</si>
  <si>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</si>
  <si>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</si>
  <si>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</si>
  <si>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</si>
  <si>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</si>
  <si>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</si>
  <si>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</si>
  <si>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</si>
  <si>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</si>
  <si>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</si>
  <si>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</si>
  <si>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</si>
  <si>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</si>
  <si>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</si>
  <si>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</si>
  <si>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</si>
  <si>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</si>
  <si>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</si>
  <si>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</si>
  <si>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</si>
  <si>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</si>
  <si>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</si>
  <si>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</si>
  <si>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</si>
  <si>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</si>
  <si>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</si>
  <si>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</si>
  <si>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</si>
  <si>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</si>
  <si>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</si>
  <si>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</si>
  <si>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</si>
  <si>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</si>
  <si>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</si>
  <si>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</si>
  <si>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</si>
  <si>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</si>
  <si>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</si>
  <si>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</si>
  <si>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</si>
  <si>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</si>
  <si>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</si>
  <si>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</si>
  <si>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</si>
  <si>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</si>
  <si>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</si>
  <si>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</si>
  <si>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</si>
  <si>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</si>
  <si>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</si>
  <si>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</si>
  <si>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</si>
  <si>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</si>
  <si>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</si>
  <si>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</si>
  <si>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</si>
  <si>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</si>
  <si>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</si>
  <si>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</si>
  <si>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</si>
  <si>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</si>
  <si>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</si>
  <si>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</si>
  <si>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</si>
  <si>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</si>
  <si>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</si>
  <si>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</si>
  <si>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</si>
  <si>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</si>
  <si>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</si>
  <si>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</si>
  <si>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</si>
  <si>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</si>
  <si>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</si>
  <si>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</si>
  <si>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</si>
  <si>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</si>
  <si>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</si>
  <si>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</si>
  <si>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</si>
  <si>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</si>
  <si>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</si>
  <si>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</si>
  <si>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</si>
  <si>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</si>
  <si>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</si>
  <si>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</si>
  <si>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</si>
  <si>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</si>
  <si>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</si>
  <si>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</si>
  <si>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</si>
  <si>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</si>
  <si>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</si>
  <si>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</si>
  <si>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</si>
  <si>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</si>
  <si>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</si>
  <si>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</si>
  <si>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</si>
  <si>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</si>
  <si>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</si>
  <si>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</si>
  <si>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</si>
  <si>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</si>
  <si>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</si>
  <si>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</si>
  <si>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</si>
  <si>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</si>
  <si>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</si>
  <si>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</si>
  <si>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</si>
  <si>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</si>
  <si>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</si>
  <si>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</si>
  <si>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</si>
  <si>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</si>
  <si>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</si>
  <si>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</si>
  <si>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</si>
  <si>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</si>
  <si>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</si>
  <si>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</si>
  <si>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</si>
  <si>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</si>
  <si>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</si>
  <si>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</si>
  <si>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</si>
  <si>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</si>
  <si>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</si>
  <si>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</si>
  <si>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</si>
  <si>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</si>
  <si>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</si>
  <si>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</si>
  <si>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</si>
  <si>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</si>
  <si>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</si>
  <si>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</si>
  <si>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</si>
  <si>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</si>
  <si>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</si>
  <si>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</si>
  <si>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</si>
  <si>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</si>
  <si>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</si>
  <si>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</si>
  <si>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</si>
  <si>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</si>
  <si>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</si>
  <si>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</si>
  <si>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</si>
  <si>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</si>
  <si>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</si>
  <si>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</si>
  <si>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</si>
  <si>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</si>
  <si>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</si>
  <si>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</si>
  <si>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</si>
  <si>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</si>
  <si>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</si>
  <si>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</si>
  <si>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</si>
  <si>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</si>
  <si>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</si>
  <si>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</si>
  <si>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</si>
  <si>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</si>
  <si>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</si>
  <si>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</si>
  <si>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</si>
  <si>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</si>
  <si>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</si>
  <si>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</si>
  <si>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</si>
  <si>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</si>
  <si>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</si>
  <si>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</si>
  <si>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</si>
  <si>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</si>
  <si>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</si>
  <si>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</si>
  <si>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</si>
  <si>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</si>
  <si>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</si>
  <si>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</si>
  <si>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</si>
  <si>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</si>
  <si>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</si>
  <si>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</si>
  <si>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</si>
  <si>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</si>
  <si>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</si>
  <si>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</si>
  <si>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</si>
  <si>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</si>
  <si>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</si>
  <si>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</si>
  <si>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</si>
  <si>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</si>
  <si>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</si>
  <si>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</si>
  <si>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</si>
  <si>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</si>
  <si>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</si>
  <si>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</si>
  <si>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</si>
  <si>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</si>
  <si>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</si>
  <si>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</si>
  <si>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</si>
  <si>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</si>
  <si>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</si>
  <si>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</si>
  <si>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</si>
  <si>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</si>
  <si>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</si>
  <si>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</si>
  <si>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</si>
  <si>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</si>
  <si>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</si>
  <si>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</si>
  <si>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</si>
  <si>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</si>
  <si>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</si>
  <si>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</si>
  <si>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</si>
  <si>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</si>
  <si>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</si>
  <si>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</si>
  <si>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</si>
  <si>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</si>
  <si>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</si>
  <si>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</si>
  <si>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</si>
  <si>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</si>
  <si>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</si>
  <si>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</si>
  <si>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</si>
  <si>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</si>
  <si>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</si>
  <si>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</si>
  <si>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</si>
  <si>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</si>
  <si>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</si>
  <si>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</si>
  <si>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</si>
  <si>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</si>
  <si>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</si>
  <si>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</si>
  <si>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</si>
  <si>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</si>
  <si>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</si>
  <si>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</si>
  <si>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</si>
  <si>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</si>
  <si>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</si>
  <si>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</si>
  <si>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</si>
  <si>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</si>
  <si>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</si>
  <si>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</si>
  <si>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</si>
  <si>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</si>
  <si>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</si>
  <si>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</si>
  <si>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</si>
  <si>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</si>
  <si>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</si>
  <si>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</si>
  <si>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</si>
  <si>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</si>
  <si>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</si>
  <si>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</si>
  <si>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</si>
  <si>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</si>
  <si>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</si>
  <si>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</si>
  <si>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</si>
  <si>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</si>
  <si>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</si>
  <si>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</si>
  <si>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</si>
  <si>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</si>
  <si>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</si>
  <si>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</si>
  <si>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</si>
  <si>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</si>
  <si>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</si>
  <si>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</si>
  <si>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</si>
  <si>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</si>
  <si>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</si>
  <si>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</si>
  <si>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</si>
  <si>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</si>
  <si>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</si>
  <si>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</si>
  <si>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</si>
  <si>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</si>
  <si>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</si>
  <si>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</si>
  <si>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</si>
  <si>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</si>
  <si>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</si>
  <si>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</si>
  <si>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</si>
  <si>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</si>
  <si>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</si>
  <si>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</si>
  <si>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</si>
  <si>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</si>
  <si>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</si>
  <si>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</si>
  <si>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</si>
  <si>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</si>
  <si>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</si>
  <si>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</si>
  <si>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</si>
  <si>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</si>
  <si>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</si>
  <si>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</si>
  <si>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</si>
  <si>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</si>
  <si>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</si>
  <si>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</si>
  <si>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</si>
  <si>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</si>
  <si>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</si>
  <si>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</si>
  <si>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</si>
  <si>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</si>
  <si>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</si>
  <si>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</si>
  <si>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</si>
  <si>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</si>
  <si>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</si>
  <si>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</si>
  <si>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</si>
  <si>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</si>
  <si>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</si>
  <si>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</si>
  <si>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</si>
  <si>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</si>
  <si>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</si>
  <si>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</si>
  <si>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</si>
  <si>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</si>
  <si>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</si>
  <si>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</si>
  <si>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</si>
  <si>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</si>
  <si>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</si>
  <si>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</si>
  <si>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</si>
  <si>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</si>
  <si>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</si>
  <si>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</si>
  <si>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</si>
  <si>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</si>
  <si>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</si>
  <si>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</si>
  <si>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</si>
  <si>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</si>
  <si>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</si>
  <si>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</si>
  <si>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</si>
  <si>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</si>
  <si>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</si>
  <si>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</si>
  <si>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</si>
  <si>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</si>
  <si>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</si>
  <si>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</si>
  <si>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</si>
  <si>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</si>
  <si>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</si>
  <si>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</si>
  <si>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</si>
  <si>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</si>
  <si>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</si>
  <si>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</si>
  <si>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</si>
  <si>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</si>
  <si>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</si>
  <si>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</si>
  <si>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</si>
  <si>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</si>
  <si>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</si>
  <si>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</si>
  <si>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</si>
  <si>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</si>
  <si>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</si>
  <si>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</si>
  <si>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</si>
  <si>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</si>
  <si>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</si>
  <si>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</si>
  <si>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</si>
  <si>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</si>
  <si>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</si>
  <si>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</si>
  <si>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</si>
  <si>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</si>
  <si>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</si>
  <si>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</si>
  <si>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</si>
  <si>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</si>
  <si>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</si>
  <si>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</si>
  <si>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</si>
  <si>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</si>
  <si>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</si>
  <si>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</si>
  <si>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</si>
  <si>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</si>
  <si>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</si>
  <si>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</si>
  <si>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</si>
  <si>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</si>
  <si>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</si>
  <si>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</si>
  <si>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</si>
  <si>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</si>
  <si>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</si>
  <si>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</si>
  <si>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</si>
  <si>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</si>
  <si>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</si>
  <si>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</si>
  <si>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</si>
  <si>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</si>
  <si>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</si>
  <si>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</si>
  <si>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</si>
  <si>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</si>
  <si>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</si>
  <si>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</si>
  <si>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</si>
  <si>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</si>
  <si>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</si>
  <si>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</si>
  <si>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</si>
  <si>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</si>
  <si>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</si>
  <si>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</si>
  <si>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</si>
  <si>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</si>
  <si>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</si>
  <si>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</si>
  <si>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</si>
  <si>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</si>
  <si>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</si>
  <si>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</si>
  <si>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</si>
  <si>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</si>
  <si>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</si>
  <si>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</si>
  <si>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</si>
  <si>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</si>
  <si>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</si>
  <si>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</si>
  <si>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</si>
  <si>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</si>
  <si>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</si>
  <si>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</si>
  <si>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</si>
  <si>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</si>
  <si>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</si>
  <si>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</si>
  <si>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</si>
  <si>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</si>
  <si>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</si>
  <si>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</si>
  <si>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</si>
  <si>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</si>
  <si>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</si>
  <si>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</si>
  <si>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</si>
  <si>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</si>
  <si>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</si>
  <si>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</si>
  <si>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</si>
  <si>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</si>
  <si>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</si>
  <si>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</si>
  <si>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</si>
  <si>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</si>
  <si>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</si>
  <si>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</si>
  <si>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</si>
  <si>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</si>
  <si>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</si>
  <si>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</si>
  <si>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</si>
  <si>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</si>
  <si>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</si>
  <si>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</si>
  <si>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</si>
  <si>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</si>
  <si>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</si>
  <si>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</si>
  <si>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</si>
  <si>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</si>
  <si>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</si>
  <si>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</si>
  <si>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</si>
  <si>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</si>
  <si>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</si>
  <si>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</si>
  <si>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</si>
  <si>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</si>
  <si>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</si>
  <si>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</si>
  <si>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</si>
  <si>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</si>
  <si>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</si>
  <si>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</si>
  <si>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</si>
  <si>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</si>
  <si>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</si>
  <si>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</si>
  <si>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</si>
  <si>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</si>
  <si>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</si>
  <si>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</si>
  <si>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</si>
  <si>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</si>
  <si>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</si>
  <si>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</si>
  <si>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</si>
  <si>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</si>
  <si>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</si>
  <si>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</si>
  <si>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</si>
  <si>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</si>
  <si>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</si>
  <si>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</si>
  <si>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</si>
  <si>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</si>
  <si>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</si>
  <si>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</si>
  <si>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</si>
  <si>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</si>
  <si>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</si>
  <si>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</si>
  <si>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</si>
  <si>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</si>
  <si>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</si>
  <si>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</si>
  <si>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</si>
  <si>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</si>
  <si>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</si>
  <si>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</si>
  <si>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</si>
  <si>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</si>
  <si>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</si>
  <si>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</si>
  <si>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</si>
  <si>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</si>
  <si>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</si>
  <si>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</si>
  <si>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</si>
  <si>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</si>
  <si>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</si>
  <si>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</si>
  <si>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</si>
  <si>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</si>
  <si>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</si>
  <si>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</si>
  <si>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</si>
  <si>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</si>
  <si>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</si>
  <si>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</si>
  <si>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</si>
  <si>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</si>
  <si>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</si>
  <si>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</si>
  <si>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</si>
  <si>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</si>
  <si>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</si>
  <si>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</si>
  <si>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</si>
  <si>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</si>
  <si>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</si>
  <si>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</si>
  <si>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</si>
  <si>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</si>
  <si>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</si>
  <si>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</si>
  <si>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</si>
  <si>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</si>
  <si>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</si>
  <si>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</si>
  <si>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</si>
  <si>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</si>
  <si>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</si>
  <si>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</si>
  <si>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</si>
  <si>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</si>
  <si>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</si>
  <si>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</si>
  <si>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</si>
  <si>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</si>
  <si>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</si>
  <si>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</si>
  <si>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</si>
  <si>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</si>
  <si>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</si>
  <si>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</si>
  <si>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</si>
  <si>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</si>
  <si>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</si>
  <si>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</si>
  <si>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</si>
  <si>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</si>
  <si>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</si>
  <si>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</si>
  <si>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</si>
  <si>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</si>
  <si>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</si>
  <si>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</si>
  <si>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</si>
  <si>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</si>
  <si>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</si>
  <si>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</si>
  <si>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</si>
  <si>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</si>
  <si>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</si>
  <si>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</si>
  <si>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</si>
  <si>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</si>
  <si>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</si>
  <si>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</si>
  <si>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</si>
  <si>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</si>
  <si>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</si>
  <si>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</si>
  <si>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</si>
  <si>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</si>
  <si>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</si>
  <si>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</si>
  <si>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</si>
  <si>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</si>
  <si>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</si>
  <si>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</si>
  <si>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</si>
  <si>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</si>
  <si>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</si>
  <si>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</si>
  <si>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</si>
  <si>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</si>
  <si>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</si>
  <si>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</si>
  <si>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</si>
  <si>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</si>
  <si>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</si>
  <si>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</si>
  <si>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</si>
  <si>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</si>
  <si>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</si>
  <si>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</si>
  <si>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</si>
  <si>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</si>
  <si>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</si>
  <si>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</si>
  <si>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</si>
  <si>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</si>
  <si>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</si>
  <si>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</si>
  <si>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</si>
  <si>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</si>
  <si>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</si>
  <si>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</si>
  <si>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</si>
  <si>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</si>
  <si>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</si>
  <si>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</si>
  <si>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</si>
  <si>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</si>
  <si>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</si>
  <si>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</si>
  <si>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</si>
  <si>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</si>
  <si>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</si>
  <si>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</si>
  <si>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</si>
  <si>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</si>
  <si>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</si>
  <si>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</si>
  <si>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</si>
  <si>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</si>
  <si>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</si>
  <si>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</si>
  <si>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</si>
  <si>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</si>
  <si>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</si>
  <si>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</si>
  <si>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</si>
  <si>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</si>
  <si>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</si>
  <si>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</si>
  <si>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</si>
  <si>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</si>
  <si>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</si>
  <si>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</si>
  <si>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</si>
  <si>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</si>
  <si>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</si>
  <si>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</si>
  <si>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</si>
  <si>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</si>
  <si>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</si>
  <si>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</si>
  <si>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</si>
  <si>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</si>
  <si>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</si>
  <si>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</si>
  <si>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</si>
  <si>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</si>
  <si>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</si>
  <si>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</si>
  <si>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</si>
  <si>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</si>
  <si>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</si>
  <si>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</si>
  <si>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</si>
  <si>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</si>
  <si>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</si>
  <si>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</si>
  <si>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</si>
  <si>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</si>
  <si>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</si>
  <si>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</si>
  <si>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</si>
  <si>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</si>
  <si>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</si>
  <si>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</si>
  <si>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</si>
  <si>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</si>
  <si>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</si>
  <si>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</si>
  <si>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</si>
  <si>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</si>
  <si>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</si>
  <si>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</si>
  <si>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</si>
  <si>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</si>
  <si>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</si>
  <si>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</si>
  <si>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</si>
  <si>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</si>
  <si>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</si>
  <si>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</si>
  <si>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</si>
  <si>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</si>
  <si>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</si>
  <si>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</si>
  <si>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</si>
  <si>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</si>
  <si>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</si>
  <si>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</si>
  <si>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</si>
  <si>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</si>
  <si>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</si>
  <si>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</si>
  <si>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</si>
  <si>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</si>
  <si>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</si>
  <si>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</si>
  <si>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</si>
  <si>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</si>
  <si>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</si>
  <si>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</si>
  <si>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</si>
  <si>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</si>
  <si>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</si>
  <si>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</si>
  <si>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</si>
  <si>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</si>
  <si>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</si>
  <si>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</si>
  <si>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</si>
  <si>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</si>
  <si>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</si>
  <si>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</si>
  <si>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</si>
  <si>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</si>
  <si>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</si>
  <si>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</si>
  <si>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</si>
  <si>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</si>
  <si>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</si>
  <si>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</si>
  <si>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</si>
  <si>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</si>
  <si>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</si>
  <si>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</si>
  <si>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</si>
  <si>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</si>
  <si>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</si>
  <si>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</si>
  <si>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</si>
  <si>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</si>
  <si>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</si>
  <si>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</si>
  <si>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</si>
  <si>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</si>
  <si>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</si>
  <si>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</si>
  <si>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</si>
  <si>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</si>
  <si>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</si>
  <si>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</si>
  <si>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</si>
  <si>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</si>
  <si>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</si>
  <si>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</si>
  <si>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</si>
  <si>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</si>
  <si>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</si>
  <si>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</si>
  <si>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</si>
  <si>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</si>
  <si>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</si>
  <si>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</si>
  <si>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</si>
  <si>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</si>
  <si>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</si>
  <si>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</si>
  <si>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</si>
  <si>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</si>
  <si>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</si>
  <si>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</si>
  <si>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</si>
  <si>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</si>
  <si>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</si>
  <si>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</si>
  <si>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</si>
  <si>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</si>
  <si>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</si>
  <si>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</si>
  <si>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</si>
  <si>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</si>
  <si>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</si>
  <si>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</si>
  <si>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</si>
  <si>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</si>
  <si>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</si>
  <si>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</si>
  <si>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</si>
  <si>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</si>
  <si>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</si>
  <si>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</si>
  <si>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</si>
  <si>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</si>
  <si>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</si>
  <si>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</si>
  <si>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</si>
  <si>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</si>
  <si>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</si>
  <si>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</si>
  <si>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</si>
  <si>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</si>
  <si>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</si>
  <si>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</si>
  <si>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</si>
  <si>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</si>
  <si>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</si>
  <si>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</si>
  <si>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</si>
  <si>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</si>
  <si>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</si>
  <si>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</si>
  <si>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</si>
  <si>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</si>
  <si>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</si>
  <si>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</si>
  <si>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</si>
  <si>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</si>
  <si>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</si>
  <si>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</si>
  <si>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</si>
  <si>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</si>
  <si>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</si>
  <si>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</si>
  <si>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</si>
  <si>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</si>
  <si>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</si>
  <si>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</si>
  <si>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</si>
  <si>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</si>
  <si>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</si>
  <si>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</si>
  <si>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</si>
  <si>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</si>
  <si>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</si>
  <si>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</si>
  <si>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</si>
  <si>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</si>
  <si>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</si>
  <si>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</si>
  <si>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</si>
  <si>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</si>
  <si>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</si>
  <si>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</si>
  <si>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</si>
  <si>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</si>
  <si>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</si>
  <si>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</si>
  <si>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</si>
  <si>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</si>
  <si>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</si>
  <si>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</si>
  <si>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</si>
  <si>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</si>
  <si>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</si>
  <si>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</si>
  <si>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</si>
  <si>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</si>
  <si>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</si>
  <si>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</si>
  <si>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</si>
  <si>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</si>
  <si>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</si>
  <si>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</si>
  <si>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</si>
  <si>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</si>
  <si>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</si>
  <si>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</si>
  <si>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</si>
  <si>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</si>
  <si>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</si>
  <si>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</si>
  <si>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</si>
  <si>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</si>
  <si>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</si>
  <si>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</si>
  <si>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</si>
  <si>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</si>
  <si>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</si>
  <si>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</si>
  <si>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</si>
  <si>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</si>
  <si>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</si>
  <si>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</si>
  <si>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</si>
  <si>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</si>
  <si>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</si>
  <si>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</si>
  <si>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</si>
  <si>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</si>
  <si>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</si>
  <si>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</si>
  <si>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</si>
  <si>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</si>
  <si>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</si>
  <si>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</si>
  <si>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</si>
  <si>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</si>
  <si>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</si>
  <si>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</si>
  <si>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</si>
  <si>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</si>
  <si>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</si>
  <si>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</si>
  <si>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</si>
  <si>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</si>
  <si>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</si>
  <si>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</si>
  <si>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</si>
  <si>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</si>
  <si>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</si>
  <si>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</si>
  <si>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</si>
  <si>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</si>
  <si>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</si>
  <si>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</si>
  <si>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</si>
  <si>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</si>
  <si>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</si>
  <si>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</si>
  <si>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</si>
  <si>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</si>
  <si>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</si>
  <si>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</si>
  <si>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</si>
  <si>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</si>
  <si>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</si>
  <si>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</si>
  <si>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</si>
  <si>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</si>
  <si>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</si>
  <si>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</si>
  <si>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</si>
  <si>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</si>
  <si>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</si>
  <si>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</si>
  <si>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</si>
  <si>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</si>
  <si>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</si>
  <si>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</si>
  <si>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</si>
  <si>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</si>
  <si>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</si>
  <si>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</si>
  <si>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</si>
  <si>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</si>
  <si>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</si>
  <si>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</si>
  <si>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</si>
  <si>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</si>
  <si>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</si>
  <si>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</si>
  <si>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</si>
  <si>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</si>
  <si>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</si>
  <si>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</si>
  <si>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</si>
  <si>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</si>
  <si>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</si>
  <si>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</si>
  <si>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</si>
  <si>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</si>
  <si>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</si>
  <si>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</si>
  <si>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</si>
  <si>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</si>
  <si>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</si>
  <si>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</si>
  <si>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</si>
  <si>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</si>
  <si>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</si>
  <si>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</si>
  <si>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</si>
  <si>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</si>
  <si>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</si>
  <si>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</si>
  <si>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</si>
  <si>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</si>
  <si>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</si>
  <si>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</si>
  <si>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</si>
  <si>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</si>
  <si>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</si>
  <si>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</si>
  <si>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</si>
  <si>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</si>
  <si>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</si>
  <si>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</si>
  <si>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</si>
  <si>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</si>
  <si>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</si>
  <si>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</si>
  <si>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</si>
  <si>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</si>
  <si>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</si>
  <si>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</si>
  <si>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</si>
  <si>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</si>
  <si>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</si>
  <si>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</si>
  <si>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</si>
  <si>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</si>
  <si>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</si>
  <si>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</si>
  <si>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</si>
  <si>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</si>
  <si>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</si>
  <si>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</si>
  <si>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</si>
  <si>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</si>
  <si>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</si>
  <si>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</si>
  <si>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</si>
  <si>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</si>
  <si>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</si>
  <si>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</si>
  <si>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</si>
  <si>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</si>
  <si>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</si>
  <si>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</si>
  <si>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</si>
  <si>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</si>
  <si>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</si>
  <si>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</si>
  <si>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</si>
  <si>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</si>
  <si>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</si>
  <si>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</si>
  <si>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</si>
  <si>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</si>
  <si>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</si>
  <si>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</si>
  <si>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</si>
  <si>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</si>
  <si>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</si>
  <si>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</si>
  <si>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</si>
  <si>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</si>
  <si>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</si>
  <si>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</si>
  <si>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</si>
  <si>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</si>
  <si>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</si>
  <si>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</si>
  <si>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</si>
  <si>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</si>
  <si>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</si>
  <si>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</si>
  <si>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</si>
  <si>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</si>
  <si>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</si>
  <si>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</si>
  <si>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</si>
  <si>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</si>
  <si>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</si>
  <si>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</si>
  <si>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</si>
  <si>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</si>
  <si>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</si>
  <si>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</si>
  <si>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</si>
  <si>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</si>
  <si>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</si>
  <si>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</si>
  <si>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</si>
  <si>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</si>
  <si>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</si>
  <si>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</si>
  <si>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</si>
  <si>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</si>
  <si>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</si>
  <si>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</si>
  <si>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</si>
  <si>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</si>
  <si>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</si>
  <si>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</si>
  <si>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</si>
  <si>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</si>
  <si>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</si>
  <si>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</si>
  <si>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</si>
  <si>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</si>
  <si>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</si>
  <si>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</si>
  <si>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</si>
  <si>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</si>
  <si>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</si>
  <si>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</si>
  <si>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</si>
  <si>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</si>
  <si>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</si>
  <si>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</si>
  <si>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</si>
  <si>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</si>
  <si>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</si>
  <si>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</si>
  <si>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</si>
  <si>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</si>
  <si>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</si>
  <si>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</si>
  <si>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</si>
  <si>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</si>
  <si>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</si>
  <si>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</si>
  <si>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</si>
  <si>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</si>
  <si>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</si>
  <si>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</si>
  <si>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</si>
  <si>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</si>
  <si>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</si>
  <si>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</si>
  <si>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</si>
  <si>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</si>
  <si>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</si>
  <si>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</si>
  <si>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</si>
  <si>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</si>
  <si>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</si>
  <si>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</si>
  <si>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</si>
  <si>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</si>
  <si>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</si>
  <si>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</si>
  <si>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</si>
  <si>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</si>
  <si>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</si>
  <si>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</si>
  <si>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</si>
  <si>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</si>
  <si>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</si>
  <si>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</si>
  <si>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</si>
  <si>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</si>
  <si>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</si>
  <si>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</si>
  <si>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</si>
  <si>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</si>
  <si>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</si>
  <si>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</si>
  <si>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</si>
  <si>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</si>
  <si>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</si>
  <si>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</si>
  <si>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</si>
  <si>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</si>
  <si>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</si>
  <si>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</si>
  <si>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</si>
  <si>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</si>
  <si>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</si>
  <si>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</si>
  <si>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</si>
  <si>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</si>
  <si>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</si>
  <si>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</si>
  <si>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</si>
  <si>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</si>
  <si>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</si>
  <si>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</si>
  <si>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</si>
  <si>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</si>
  <si>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</si>
  <si>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</si>
  <si>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</si>
  <si>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</si>
  <si>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</si>
  <si>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</si>
  <si>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</si>
  <si>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</si>
  <si>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</si>
  <si>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</si>
  <si>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</si>
  <si>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</si>
  <si>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</si>
  <si>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</si>
  <si>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</si>
  <si>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</si>
  <si>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</si>
  <si>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</si>
  <si>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</si>
  <si>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</si>
  <si>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</si>
  <si>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</si>
  <si>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</si>
  <si>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</si>
  <si>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</si>
  <si>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</si>
  <si>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</si>
  <si>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</si>
  <si>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</si>
  <si>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</si>
  <si>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</si>
  <si>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</si>
  <si>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</si>
  <si>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</si>
  <si>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</si>
  <si>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</si>
  <si>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</si>
  <si>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</si>
  <si>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</si>
  <si>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</si>
  <si>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</si>
  <si>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</si>
  <si>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</si>
  <si>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</si>
  <si>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</si>
  <si>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</si>
  <si>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</si>
  <si>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</si>
  <si>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</si>
  <si>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</si>
  <si>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</si>
  <si>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</si>
  <si>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</si>
  <si>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</si>
  <si>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</si>
  <si>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</si>
  <si>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</si>
  <si>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</si>
  <si>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</si>
  <si>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</si>
  <si>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</si>
  <si>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</si>
  <si>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</si>
  <si>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</si>
  <si>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</si>
  <si>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</si>
  <si>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</si>
  <si>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</si>
  <si>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</si>
  <si>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</si>
  <si>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</si>
  <si>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</si>
  <si>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</si>
  <si>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</si>
  <si>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</si>
  <si>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</si>
  <si>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</si>
  <si>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</si>
  <si>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</si>
  <si>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</si>
  <si>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</si>
  <si>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</si>
  <si>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</si>
  <si>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</si>
  <si>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</si>
  <si>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</si>
  <si>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</si>
  <si>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</si>
  <si>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</si>
  <si>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</si>
  <si>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</si>
  <si>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</si>
  <si>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</si>
  <si>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</si>
  <si>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</si>
  <si>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</si>
  <si>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</si>
  <si>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</si>
  <si>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</si>
  <si>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</si>
  <si>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</si>
  <si>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</si>
  <si>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</si>
  <si>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</si>
  <si>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</si>
  <si>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</si>
  <si>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</si>
  <si>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</si>
  <si>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</si>
  <si>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</si>
  <si>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</si>
  <si>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</si>
  <si>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</si>
  <si>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</si>
  <si>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</si>
  <si>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</si>
  <si>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</si>
  <si>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</si>
  <si>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</si>
  <si>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</si>
  <si>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</si>
  <si>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</si>
  <si>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</si>
  <si>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</si>
  <si>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</si>
  <si>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</si>
  <si>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</si>
  <si>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</si>
  <si>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</si>
  <si>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</si>
  <si>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</si>
  <si>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</si>
  <si>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</si>
  <si>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</si>
  <si>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</si>
  <si>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</si>
  <si>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</si>
  <si>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</si>
  <si>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</si>
  <si>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</si>
  <si>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</si>
  <si>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</si>
  <si>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</si>
  <si>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</si>
  <si>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</si>
  <si>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</si>
  <si>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</si>
  <si>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</si>
  <si>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</si>
  <si>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</si>
  <si>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</si>
  <si>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</si>
  <si>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</si>
  <si>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</si>
  <si>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</si>
  <si>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</si>
  <si>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</si>
  <si>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</si>
  <si>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</si>
  <si>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</si>
  <si>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</si>
  <si>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</si>
  <si>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</si>
  <si>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</si>
  <si>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</si>
  <si>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</si>
  <si>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</si>
  <si>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</si>
  <si>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</si>
  <si>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</si>
  <si>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</si>
  <si>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</si>
  <si>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</si>
  <si>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</si>
  <si>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</si>
  <si>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</si>
  <si>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</si>
  <si>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</si>
  <si>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</si>
  <si>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</si>
  <si>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</si>
  <si>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</si>
  <si>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</si>
  <si>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</si>
  <si>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</si>
  <si>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</si>
  <si>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</si>
  <si>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</si>
  <si>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</si>
  <si>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</si>
  <si>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</si>
  <si>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</si>
  <si>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</si>
  <si>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</si>
  <si>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</si>
  <si>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</si>
  <si>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</si>
  <si>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</si>
  <si>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</si>
  <si>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</si>
  <si>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</si>
  <si>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</si>
  <si>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</si>
  <si>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</si>
  <si>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</si>
  <si>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</si>
  <si>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</si>
  <si>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</si>
  <si>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</si>
  <si>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</si>
  <si>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</si>
  <si>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</si>
  <si>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</si>
  <si>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</si>
  <si>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</si>
  <si>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</si>
  <si>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</si>
  <si>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</si>
  <si>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</si>
  <si>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</si>
  <si>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</si>
  <si>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</si>
  <si>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</si>
  <si>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</si>
  <si>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</si>
  <si>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</si>
  <si>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</si>
  <si>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</si>
  <si>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</si>
  <si>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</si>
  <si>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</si>
  <si>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</si>
  <si>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</si>
  <si>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</si>
  <si>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</si>
  <si>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</si>
  <si>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</si>
  <si>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</si>
  <si>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</si>
  <si>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</si>
  <si>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</si>
  <si>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</si>
  <si>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</si>
  <si>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</si>
  <si>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</si>
  <si>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</si>
  <si>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</si>
  <si>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</si>
  <si>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</si>
  <si>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</si>
  <si>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</si>
  <si>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</si>
  <si>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</si>
  <si>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</si>
  <si>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</si>
  <si>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</si>
  <si>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</si>
  <si>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</si>
  <si>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</si>
  <si>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</si>
  <si>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</si>
  <si>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</si>
  <si>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</si>
  <si>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</si>
  <si>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</si>
  <si>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</si>
  <si>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</si>
  <si>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</si>
  <si>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</si>
  <si>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</si>
  <si>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</si>
  <si>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</si>
  <si>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</si>
  <si>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</si>
  <si>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</si>
  <si>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</si>
  <si>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</si>
  <si>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</si>
  <si>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</si>
  <si>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</si>
  <si>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</si>
  <si>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</si>
  <si>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</si>
  <si>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</si>
  <si>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</si>
  <si>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</si>
  <si>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</si>
  <si>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</si>
  <si>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</si>
  <si>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</si>
  <si>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</si>
  <si>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</si>
  <si>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</si>
  <si>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</si>
  <si>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</si>
  <si>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</si>
  <si>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</si>
  <si>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</si>
  <si>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</si>
  <si>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</si>
  <si>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</si>
  <si>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</si>
  <si>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</si>
  <si>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</si>
  <si>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</si>
  <si>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</si>
  <si>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</si>
  <si>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</si>
  <si>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</si>
  <si>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</si>
  <si>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</si>
  <si>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</si>
  <si>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</si>
  <si>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</si>
  <si>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</si>
  <si>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</si>
  <si>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</si>
  <si>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</si>
  <si>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</si>
  <si>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</si>
  <si>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</si>
  <si>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</si>
  <si>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</si>
  <si>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</si>
  <si>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</si>
  <si>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</si>
  <si>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</si>
  <si>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</si>
  <si>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</si>
  <si>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</si>
  <si>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</si>
  <si>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</si>
  <si>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</si>
  <si>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</si>
  <si>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</si>
  <si>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</si>
  <si>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</si>
  <si>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</si>
  <si>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</si>
  <si>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</si>
  <si>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</si>
  <si>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</si>
  <si>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</si>
  <si>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</si>
  <si>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</si>
  <si>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</si>
  <si>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</si>
  <si>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</si>
  <si>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</si>
  <si>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</si>
  <si>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</si>
  <si>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</si>
  <si>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</si>
  <si>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</si>
  <si>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</si>
  <si>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</si>
  <si>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</si>
  <si>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</si>
  <si>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</si>
  <si>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</si>
  <si>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</si>
  <si>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</si>
  <si>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</si>
  <si>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</si>
  <si>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</si>
  <si>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</si>
  <si>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</si>
  <si>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</si>
  <si>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</si>
  <si>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</si>
  <si>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</si>
  <si>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</si>
  <si>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</si>
  <si>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</si>
  <si>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</si>
  <si>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</si>
  <si>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</si>
  <si>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</si>
  <si>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</si>
  <si>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</si>
  <si>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</si>
  <si>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</si>
  <si>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</si>
  <si>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</si>
  <si>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</si>
  <si>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</si>
  <si>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</si>
  <si>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</si>
  <si>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</si>
  <si>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</si>
  <si>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</si>
  <si>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</si>
  <si>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</si>
  <si>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</si>
  <si>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</si>
  <si>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</si>
  <si>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</si>
  <si>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</si>
  <si>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</si>
  <si>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</si>
  <si>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</si>
  <si>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</si>
  <si>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</si>
  <si>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</si>
  <si>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</si>
  <si>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</si>
  <si>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</si>
  <si>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</si>
  <si>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</si>
  <si>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</si>
  <si>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</si>
  <si>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</si>
  <si>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</si>
  <si>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</si>
  <si>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</si>
  <si>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</si>
  <si>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</si>
  <si>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</si>
  <si>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</si>
  <si>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</si>
  <si>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</si>
  <si>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</si>
  <si>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</si>
  <si>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</si>
  <si>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</si>
  <si>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</si>
  <si>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</si>
  <si>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</si>
  <si>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</si>
  <si>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</si>
  <si>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</si>
  <si>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</si>
  <si>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</si>
  <si>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</si>
  <si>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</si>
  <si>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</si>
  <si>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</si>
  <si>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</si>
  <si>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</si>
  <si>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</si>
  <si>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</si>
  <si>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</si>
  <si>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</si>
  <si>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</si>
  <si>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</si>
  <si>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</si>
  <si>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</si>
  <si>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</si>
  <si>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</si>
  <si>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</si>
  <si>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</si>
  <si>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</si>
  <si>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</si>
  <si>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</si>
  <si>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</si>
  <si>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</si>
  <si>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</si>
  <si>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</si>
  <si>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</si>
  <si>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</si>
  <si>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</si>
  <si>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</si>
  <si>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</si>
  <si>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</si>
  <si>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</si>
  <si>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</si>
  <si>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</si>
  <si>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</si>
  <si>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</si>
  <si>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</si>
  <si>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</si>
  <si>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</si>
  <si>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</si>
  <si>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</si>
  <si>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</si>
  <si>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</si>
  <si>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</si>
  <si>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</si>
  <si>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</si>
  <si>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</si>
  <si>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</si>
  <si>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</si>
  <si>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</si>
  <si>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</si>
  <si>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</si>
  <si>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</si>
  <si>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</si>
  <si>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</si>
  <si>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</si>
  <si>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</si>
  <si>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</si>
  <si>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</si>
  <si>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</si>
  <si>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</si>
  <si>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</si>
  <si>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</si>
  <si>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</si>
  <si>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</si>
  <si>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</si>
  <si>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</si>
  <si>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</si>
  <si>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</si>
  <si>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</si>
  <si>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</si>
  <si>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</si>
  <si>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</si>
  <si>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</si>
  <si>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</si>
  <si>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</si>
  <si>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</si>
  <si>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</si>
  <si>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</si>
  <si>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</si>
  <si>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</si>
  <si>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</si>
  <si>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</si>
  <si>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</si>
  <si>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</si>
  <si>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</si>
  <si>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</si>
  <si>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</si>
  <si>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</si>
  <si>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</si>
  <si>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</si>
  <si>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</si>
  <si>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</si>
  <si>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</si>
  <si>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</si>
  <si>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</si>
  <si>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</si>
  <si>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</si>
  <si>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</si>
  <si>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</si>
  <si>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</si>
  <si>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</si>
  <si>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</si>
  <si>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</si>
  <si>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</si>
  <si>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</si>
  <si>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</si>
  <si>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</si>
  <si>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</si>
  <si>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</si>
  <si>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</si>
  <si>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</si>
  <si>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</si>
  <si>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</si>
  <si>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</si>
  <si>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</si>
  <si>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</si>
  <si>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</si>
  <si>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</si>
  <si>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</si>
  <si>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</si>
  <si>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</si>
  <si>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</si>
  <si>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</si>
  <si>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</si>
  <si>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</si>
  <si>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</si>
  <si>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</si>
  <si>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</si>
  <si>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</si>
  <si>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</si>
  <si>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</si>
  <si>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</si>
  <si>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</si>
  <si>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</si>
  <si>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</si>
  <si>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</si>
  <si>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</si>
  <si>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</si>
  <si>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</si>
  <si>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</si>
  <si>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</si>
  <si>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</si>
  <si>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</si>
  <si>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</si>
  <si>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</si>
  <si>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</si>
  <si>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</si>
  <si>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</si>
  <si>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</si>
  <si>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</si>
  <si>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</si>
  <si>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</si>
  <si>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</si>
  <si>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</si>
  <si>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</si>
  <si>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</si>
  <si>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</si>
  <si>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</si>
  <si>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</si>
  <si>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</si>
  <si>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</si>
  <si>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</si>
  <si>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</si>
  <si>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</si>
  <si>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</si>
  <si>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</si>
  <si>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</si>
  <si>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</si>
  <si>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</si>
  <si>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</si>
  <si>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</si>
  <si>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</si>
  <si>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</si>
  <si>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</si>
  <si>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</si>
  <si>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</si>
  <si>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</si>
  <si>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</si>
  <si>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</si>
  <si>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</si>
  <si>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</si>
  <si>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</si>
  <si>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</si>
  <si>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</si>
  <si>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</si>
  <si>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</si>
  <si>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</si>
  <si>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</si>
  <si>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</si>
  <si>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</si>
  <si>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</si>
  <si>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</si>
  <si>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</si>
  <si>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</si>
  <si>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</si>
  <si>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</si>
  <si>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</si>
  <si>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</si>
  <si>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</si>
  <si>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</si>
  <si>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</si>
  <si>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</si>
  <si>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</si>
  <si>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</si>
  <si>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</si>
  <si>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</si>
  <si>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</si>
  <si>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</si>
  <si>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</si>
  <si>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</si>
  <si>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</si>
  <si>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</si>
  <si>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</si>
  <si>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</si>
  <si>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</si>
  <si>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</si>
  <si>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</si>
  <si>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</si>
  <si>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</si>
  <si>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</si>
  <si>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</si>
  <si>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</si>
  <si>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</si>
  <si>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</si>
  <si>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</si>
  <si>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</si>
  <si>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</si>
  <si>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</si>
  <si>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</si>
  <si>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</si>
  <si>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</si>
  <si>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</si>
  <si>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</si>
  <si>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</si>
  <si>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</si>
  <si>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</si>
  <si>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</si>
  <si>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</si>
  <si>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</si>
  <si>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</si>
  <si>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</si>
  <si>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</si>
  <si>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</si>
  <si>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</si>
  <si>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</si>
  <si>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</si>
  <si>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</si>
  <si>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</si>
  <si>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</si>
  <si>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</si>
  <si>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</si>
  <si>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</si>
  <si>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</si>
  <si>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</si>
  <si>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</si>
  <si>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</si>
  <si>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</si>
  <si>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</si>
  <si>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</si>
  <si>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</si>
  <si>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</si>
  <si>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</si>
  <si>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</si>
  <si>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</si>
  <si>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</si>
  <si>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</si>
  <si>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</si>
  <si>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</si>
  <si>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</si>
  <si>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</si>
  <si>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</si>
  <si>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</si>
  <si>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</si>
  <si>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</si>
  <si>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</si>
  <si>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</si>
  <si>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</si>
  <si>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</si>
  <si>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</si>
  <si>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</si>
  <si>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</si>
  <si>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</si>
  <si>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</si>
  <si>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</si>
  <si>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</si>
  <si>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</si>
  <si>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</si>
  <si>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</si>
  <si>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</si>
  <si>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</si>
  <si>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</si>
  <si>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</si>
  <si>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</si>
  <si>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</si>
  <si>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</si>
  <si>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</si>
  <si>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</si>
  <si>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</si>
  <si>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</si>
  <si>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</si>
  <si>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</si>
  <si>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</si>
  <si>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</si>
  <si>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</si>
  <si>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</si>
  <si>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</si>
  <si>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</si>
  <si>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</si>
  <si>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</si>
  <si>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</si>
  <si>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</si>
  <si>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</si>
  <si>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</si>
  <si>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</si>
  <si>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</si>
  <si>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</si>
  <si>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</si>
  <si>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</si>
  <si>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</si>
  <si>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</si>
  <si>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</si>
  <si>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</si>
  <si>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</si>
  <si>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</si>
  <si>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</si>
  <si>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</si>
  <si>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</si>
  <si>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</si>
  <si>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</si>
  <si>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</si>
  <si>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</si>
  <si>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</si>
  <si>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</si>
  <si>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</si>
  <si>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</si>
  <si>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</si>
  <si>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</si>
  <si>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</si>
  <si>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</si>
  <si>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</si>
  <si>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</si>
  <si>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</si>
  <si>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</si>
  <si>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</si>
  <si>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</si>
  <si>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</si>
  <si>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</si>
  <si>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</si>
  <si>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</si>
  <si>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</si>
  <si>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</si>
  <si>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</si>
  <si>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</si>
  <si>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</si>
  <si>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</si>
  <si>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</si>
  <si>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</si>
  <si>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</si>
  <si>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</si>
  <si>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</si>
  <si>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</si>
  <si>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</si>
  <si>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</si>
  <si>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</si>
  <si>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</si>
  <si>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</si>
  <si>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</si>
  <si>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</si>
  <si>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</si>
  <si>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</si>
  <si>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</si>
  <si>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</si>
  <si>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</si>
  <si>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</si>
  <si>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</si>
  <si>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</si>
  <si>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</si>
  <si>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</si>
  <si>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</si>
  <si>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</si>
  <si>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</si>
  <si>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</si>
  <si>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</si>
  <si>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</si>
  <si>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</si>
  <si>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</si>
  <si>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</si>
  <si>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</si>
  <si>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</si>
  <si>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</si>
  <si>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</si>
  <si>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</si>
  <si>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</si>
  <si>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</si>
  <si>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</si>
  <si>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</si>
  <si>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</si>
  <si>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</si>
  <si>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</si>
  <si>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</si>
  <si>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</si>
  <si>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</si>
  <si>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</si>
  <si>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</si>
  <si>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</si>
  <si>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</si>
  <si>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</si>
  <si>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</si>
  <si>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</si>
  <si>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</si>
  <si>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</si>
  <si>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</si>
  <si>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</si>
  <si>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</si>
  <si>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</si>
  <si>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</si>
  <si>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</si>
  <si>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</si>
  <si>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</si>
  <si>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</si>
  <si>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</si>
  <si>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</si>
  <si>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</si>
  <si>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</si>
  <si>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</si>
  <si>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</si>
  <si>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</si>
  <si>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</si>
  <si>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</si>
  <si>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</si>
  <si>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</si>
  <si>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</si>
  <si>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</si>
  <si>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</si>
  <si>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</si>
  <si>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</si>
  <si>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</si>
  <si>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</si>
  <si>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</si>
  <si>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</si>
  <si>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</si>
  <si>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</si>
  <si>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</si>
  <si>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</si>
  <si>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</si>
  <si>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</si>
  <si>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</si>
  <si>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</si>
  <si>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</si>
  <si>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</si>
  <si>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</si>
  <si>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</si>
  <si>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</si>
  <si>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</si>
  <si>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</si>
  <si>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</si>
  <si>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</si>
  <si>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</si>
  <si>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</si>
  <si>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</si>
  <si>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</si>
  <si>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</si>
  <si>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</si>
  <si>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</si>
  <si>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</si>
  <si>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</si>
  <si>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</si>
  <si>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</si>
  <si>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</si>
  <si>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</si>
  <si>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</si>
  <si>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</si>
  <si>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</si>
  <si>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</si>
  <si>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</si>
  <si>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</si>
  <si>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</si>
  <si>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</si>
  <si>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</si>
  <si>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</si>
  <si>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</si>
  <si>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</si>
  <si>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</si>
  <si>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</si>
  <si>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</si>
  <si>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</si>
  <si>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</si>
  <si>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</si>
  <si>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</si>
  <si>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</si>
  <si>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</si>
  <si>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</si>
  <si>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</si>
  <si>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</si>
  <si>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</si>
  <si>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</si>
  <si>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</si>
  <si>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</si>
  <si>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</si>
  <si>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</si>
  <si>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</si>
  <si>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</si>
  <si>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</si>
  <si>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</si>
  <si>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</si>
  <si>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</si>
  <si>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</si>
  <si>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</si>
  <si>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</si>
  <si>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</si>
  <si>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</si>
  <si>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</si>
  <si>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</si>
  <si>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</si>
  <si>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</si>
  <si>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</si>
  <si>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</si>
  <si>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</si>
  <si>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</si>
  <si>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</si>
  <si>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</si>
  <si>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</si>
  <si>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</si>
  <si>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</si>
  <si>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</si>
  <si>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</si>
  <si>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</si>
  <si>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</si>
  <si>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</si>
  <si>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</si>
  <si>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</si>
  <si>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</si>
  <si>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</si>
  <si>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</si>
  <si>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</si>
  <si>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</si>
  <si>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</si>
  <si>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</si>
  <si>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</si>
  <si>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</si>
  <si>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</si>
  <si>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</si>
  <si>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</si>
  <si>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</si>
  <si>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</si>
  <si>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</si>
  <si>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</si>
  <si>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</si>
  <si>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</si>
  <si>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</si>
  <si>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</si>
  <si>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</si>
  <si>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</si>
  <si>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</si>
  <si>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</si>
  <si>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</si>
  <si>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</si>
  <si>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</si>
  <si>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</si>
  <si>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</si>
  <si>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</si>
  <si>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</si>
  <si>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</si>
  <si>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</si>
  <si>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</si>
  <si>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</si>
  <si>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</si>
  <si>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</si>
  <si>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</si>
  <si>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</si>
  <si>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</si>
  <si>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</si>
  <si>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</si>
  <si>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</si>
  <si>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</si>
  <si>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</si>
  <si>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</si>
  <si>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</si>
  <si>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</si>
  <si>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</si>
  <si>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</si>
  <si>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</si>
  <si>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</si>
  <si>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</si>
  <si>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</si>
  <si>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</si>
  <si>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</si>
  <si>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</si>
  <si>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</si>
  <si>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</si>
  <si>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</si>
  <si>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</si>
  <si>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</si>
  <si>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</si>
  <si>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</si>
  <si>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</si>
  <si>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</si>
  <si>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</si>
  <si>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</si>
  <si>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</si>
  <si>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</si>
  <si>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</si>
  <si>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</si>
  <si>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</si>
  <si>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</si>
  <si>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</si>
  <si>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</si>
  <si>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</si>
  <si>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</si>
  <si>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</si>
  <si>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</si>
  <si>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</si>
  <si>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</si>
  <si>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</si>
  <si>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</si>
  <si>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</si>
  <si>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</si>
  <si>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</si>
  <si>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</si>
  <si>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</si>
  <si>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</si>
  <si>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</si>
  <si>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</si>
  <si>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</si>
  <si>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</si>
  <si>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</si>
  <si>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</si>
  <si>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</si>
  <si>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</si>
  <si>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</si>
  <si>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</si>
  <si>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</si>
  <si>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</si>
  <si>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</si>
  <si>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</si>
  <si>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</si>
  <si>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</si>
  <si>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</si>
  <si>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</si>
  <si>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</si>
  <si>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</si>
  <si>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</si>
  <si>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</si>
  <si>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</si>
  <si>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</si>
  <si>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</si>
  <si>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</si>
  <si>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</si>
  <si>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</si>
  <si>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</si>
  <si>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</si>
  <si>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</si>
  <si>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</si>
  <si>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</si>
  <si>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</si>
  <si>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</si>
  <si>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</si>
  <si>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</si>
  <si>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</si>
  <si>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</si>
  <si>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</si>
  <si>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</si>
  <si>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</si>
  <si>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</si>
  <si>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</si>
  <si>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</si>
  <si>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</si>
  <si>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</si>
  <si>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</si>
  <si>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</si>
  <si>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</si>
  <si>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</si>
  <si>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</si>
  <si>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</si>
  <si>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</si>
  <si>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</si>
  <si>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</si>
  <si>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</si>
  <si>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</si>
  <si>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</si>
  <si>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</si>
  <si>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</si>
  <si>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</si>
  <si>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</si>
  <si>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</si>
  <si>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</si>
  <si>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</si>
  <si>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</si>
  <si>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</si>
  <si>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</si>
  <si>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</si>
  <si>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</si>
  <si>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</si>
  <si>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</si>
  <si>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</si>
  <si>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</si>
  <si>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</si>
  <si>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</si>
  <si>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</si>
  <si>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</si>
  <si>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</si>
  <si>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</si>
  <si>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</si>
  <si>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</si>
  <si>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</si>
  <si>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</si>
  <si>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</si>
  <si>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</si>
  <si>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</si>
  <si>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</si>
  <si>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</si>
  <si>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</si>
  <si>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</si>
  <si>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</si>
  <si>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</si>
  <si>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</si>
  <si>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</si>
  <si>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</si>
  <si>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</si>
  <si>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</si>
  <si>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</si>
  <si>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</si>
  <si>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</si>
  <si>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</si>
  <si>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</si>
  <si>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</si>
  <si>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</si>
  <si>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</si>
  <si>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</si>
  <si>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</si>
  <si>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</si>
  <si>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</si>
  <si>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</si>
  <si>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</si>
  <si>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</si>
  <si>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</si>
  <si>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</si>
  <si>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</si>
  <si>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</si>
  <si>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</si>
  <si>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</si>
  <si>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</si>
  <si>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</si>
  <si>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</si>
  <si>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</si>
  <si>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</si>
  <si>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</si>
  <si>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</si>
  <si>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</si>
  <si>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</si>
  <si>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</si>
  <si>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</si>
  <si>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</si>
  <si>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</si>
  <si>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</si>
  <si>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</si>
  <si>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</si>
  <si>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</si>
  <si>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</si>
  <si>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</si>
  <si>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</si>
  <si>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</si>
  <si>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</si>
  <si>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</si>
  <si>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</si>
  <si>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</si>
  <si>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</si>
  <si>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</si>
  <si>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</si>
  <si>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</si>
  <si>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</si>
  <si>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</si>
  <si>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</si>
  <si>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</si>
  <si>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</si>
  <si>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</si>
  <si>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</si>
  <si>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</si>
  <si>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</si>
  <si>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</si>
  <si>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</si>
  <si>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</si>
  <si>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</si>
  <si>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</si>
  <si>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</si>
  <si>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</si>
  <si>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</si>
  <si>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</si>
  <si>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</si>
  <si>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</si>
  <si>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</si>
  <si>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</si>
  <si>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</si>
  <si>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</si>
  <si>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</si>
  <si>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</si>
  <si>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</si>
  <si>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</si>
  <si>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</si>
  <si>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</si>
  <si>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</si>
  <si>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</si>
  <si>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</si>
  <si>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</si>
  <si>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</si>
  <si>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</si>
  <si>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</si>
  <si>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</si>
  <si>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</si>
  <si>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</si>
  <si>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</si>
  <si>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</si>
  <si>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</si>
  <si>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</si>
  <si>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</si>
  <si>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</si>
  <si>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</si>
  <si>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</si>
  <si>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</si>
  <si>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</si>
  <si>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</si>
  <si>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</si>
  <si>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</si>
  <si>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</si>
  <si>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</si>
  <si>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</si>
  <si>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</si>
  <si>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</si>
  <si>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</si>
  <si>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</si>
  <si>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</si>
  <si>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</si>
  <si>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</si>
  <si>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</si>
  <si>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</si>
  <si>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</si>
  <si>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</si>
  <si>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</si>
  <si>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</si>
  <si>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</si>
  <si>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</si>
  <si>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</si>
  <si>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</si>
  <si>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</si>
  <si>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</si>
  <si>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</si>
  <si>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</si>
  <si>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</si>
  <si>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</si>
  <si>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</si>
  <si>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</si>
  <si>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</si>
  <si>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</si>
  <si>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</si>
  <si>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</si>
  <si>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</si>
  <si>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</si>
  <si>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</si>
  <si>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</si>
  <si>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</si>
  <si>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</si>
  <si>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</si>
  <si>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</si>
  <si>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</si>
  <si>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</si>
  <si>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</si>
  <si>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</si>
  <si>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</si>
  <si>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</si>
  <si>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</si>
  <si>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</si>
  <si>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</si>
  <si>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</si>
  <si>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</si>
  <si>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</si>
  <si>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</si>
  <si>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</si>
  <si>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</si>
  <si>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</si>
  <si>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</si>
  <si>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</si>
  <si>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</si>
  <si>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</si>
  <si>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</si>
  <si>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</si>
  <si>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</si>
  <si>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</si>
  <si>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</si>
  <si>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</si>
  <si>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</si>
  <si>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</si>
  <si>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</si>
  <si>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</si>
  <si>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</si>
  <si>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</si>
  <si>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</si>
  <si>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</si>
  <si>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</si>
  <si>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</si>
  <si>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</si>
  <si>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</si>
  <si>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</si>
  <si>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</si>
  <si>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</si>
  <si>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</si>
  <si>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</si>
  <si>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</si>
  <si>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</si>
  <si>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</si>
  <si>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</si>
  <si>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</si>
  <si>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</si>
  <si>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</si>
  <si>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</si>
  <si>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</si>
  <si>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</si>
  <si>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</si>
  <si>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</si>
  <si>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</si>
  <si>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</si>
  <si>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</si>
  <si>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</si>
  <si>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</si>
  <si>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</si>
  <si>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</si>
  <si>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</si>
  <si>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</si>
  <si>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</si>
  <si>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</si>
  <si>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</si>
  <si>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</si>
  <si>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</si>
  <si>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</si>
  <si>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</si>
  <si>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</si>
  <si>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</si>
  <si>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</si>
  <si>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</si>
  <si>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</si>
  <si>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</si>
  <si>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</si>
  <si>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</si>
  <si>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</si>
  <si>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</si>
  <si>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</si>
  <si>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</si>
  <si>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</si>
  <si>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</si>
  <si>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</si>
  <si>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</si>
  <si>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</si>
  <si>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</si>
  <si>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</si>
  <si>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</si>
  <si>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</si>
  <si>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</si>
  <si>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</si>
  <si>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</si>
  <si>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</si>
  <si>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</si>
  <si>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</si>
  <si>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</si>
  <si>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</si>
  <si>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</si>
  <si>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</si>
  <si>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</si>
  <si>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</si>
  <si>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</si>
  <si>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</si>
  <si>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</si>
  <si>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</si>
  <si>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</si>
  <si>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</si>
  <si>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</si>
  <si>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</si>
  <si>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</si>
  <si>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</si>
  <si>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</si>
  <si>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</si>
  <si>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</si>
  <si>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</si>
  <si>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</si>
  <si>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</si>
  <si>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</si>
  <si>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</si>
  <si>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</si>
  <si>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</si>
  <si>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</si>
  <si>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</si>
  <si>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</si>
  <si>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</si>
  <si>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</si>
  <si>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</si>
  <si>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</si>
  <si>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</si>
  <si>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</si>
  <si>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</si>
  <si>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</si>
  <si>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</si>
  <si>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</si>
  <si>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</si>
  <si>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</si>
  <si>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</si>
  <si>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</si>
  <si>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</si>
  <si>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</si>
  <si>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</si>
  <si>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</si>
  <si>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</si>
  <si>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</si>
  <si>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</si>
  <si>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</si>
  <si>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</si>
  <si>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</si>
  <si>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</si>
  <si>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</si>
  <si>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</si>
  <si>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</si>
  <si>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</si>
  <si>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</si>
  <si>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</si>
  <si>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</si>
  <si>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</si>
  <si>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</si>
  <si>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</si>
  <si>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</si>
  <si>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</si>
  <si>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</si>
  <si>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</si>
  <si>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</si>
  <si>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</si>
  <si>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</si>
  <si>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</si>
  <si>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</si>
  <si>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</si>
  <si>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</si>
  <si>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</si>
  <si>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</si>
  <si>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</si>
  <si>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</si>
  <si>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</si>
  <si>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</si>
  <si>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</si>
  <si>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</si>
  <si>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</si>
  <si>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</si>
  <si>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</si>
  <si>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</si>
  <si>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</si>
  <si>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</si>
  <si>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</si>
  <si>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</si>
  <si>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</si>
  <si>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</si>
  <si>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</si>
  <si>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</si>
  <si>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</si>
  <si>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</si>
  <si>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</si>
  <si>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</si>
  <si>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</si>
  <si>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</si>
  <si>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</si>
  <si>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</si>
  <si>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</si>
  <si>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</si>
  <si>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</si>
  <si>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</si>
  <si>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</si>
  <si>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</si>
  <si>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</si>
  <si>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</si>
  <si>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</si>
  <si>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</si>
  <si>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</si>
  <si>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</si>
  <si>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</si>
  <si>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</si>
  <si>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</si>
  <si>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</si>
  <si>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</si>
  <si>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</si>
  <si>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</si>
  <si>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</si>
  <si>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</si>
  <si>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</si>
  <si>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</si>
  <si>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</si>
  <si>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</si>
  <si>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</si>
  <si>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</si>
  <si>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</si>
  <si>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</si>
  <si>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</si>
  <si>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</si>
  <si>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</si>
  <si>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</si>
  <si>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</si>
  <si>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</si>
  <si>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</si>
  <si>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</si>
  <si>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</si>
  <si>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</si>
  <si>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</si>
  <si>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</si>
  <si>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</si>
  <si>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</si>
  <si>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</si>
  <si>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</si>
  <si>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</si>
  <si>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</si>
  <si>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</si>
  <si>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</si>
  <si>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</si>
  <si>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</si>
  <si>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</si>
  <si>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</si>
  <si>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</si>
  <si>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</si>
  <si>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</si>
  <si>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</si>
  <si>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</si>
  <si>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</si>
  <si>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</si>
  <si>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</si>
  <si>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</si>
  <si>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</si>
  <si>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</si>
  <si>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</si>
  <si>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</si>
  <si>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</si>
  <si>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</si>
  <si>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</si>
  <si>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</si>
  <si>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</si>
  <si>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</si>
  <si>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</si>
  <si>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</si>
  <si>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</si>
  <si>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</si>
  <si>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</si>
  <si>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</si>
  <si>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</si>
  <si>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</si>
  <si>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</si>
  <si>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</si>
  <si>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</si>
  <si>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</si>
  <si>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</si>
  <si>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</si>
  <si>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</si>
  <si>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</si>
  <si>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</si>
  <si>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</si>
  <si>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</si>
  <si>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</si>
  <si>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</si>
  <si>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</si>
  <si>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</si>
  <si>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</si>
  <si>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</si>
  <si>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</si>
  <si>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</si>
  <si>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</si>
  <si>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</si>
  <si>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</si>
  <si>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</si>
  <si>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</si>
  <si>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</si>
  <si>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</si>
  <si>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</si>
  <si>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</si>
  <si>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</si>
  <si>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</si>
  <si>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</si>
  <si>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</si>
  <si>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</si>
  <si>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</si>
  <si>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</si>
  <si>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</si>
  <si>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</si>
  <si>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</si>
  <si>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</si>
  <si>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</si>
  <si>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</si>
  <si>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</si>
  <si>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</si>
  <si>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</si>
  <si>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</si>
  <si>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</si>
  <si>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</si>
  <si>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</si>
  <si>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</si>
  <si>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</si>
  <si>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</si>
  <si>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</si>
  <si>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</si>
  <si>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</si>
  <si>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</si>
  <si>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</si>
  <si>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</si>
  <si>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</si>
  <si>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</si>
  <si>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</si>
  <si>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</si>
  <si>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</si>
  <si>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</si>
  <si>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</si>
  <si>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</si>
  <si>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</si>
  <si>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</si>
  <si>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</si>
  <si>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</si>
  <si>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</si>
  <si>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</si>
  <si>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</si>
  <si>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</si>
  <si>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</si>
  <si>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</si>
  <si>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</si>
  <si>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</si>
  <si>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</si>
  <si>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</si>
  <si>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</si>
  <si>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</si>
  <si>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</si>
  <si>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</si>
  <si>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</si>
  <si>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</si>
  <si>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</si>
  <si>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</si>
  <si>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</si>
  <si>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</si>
  <si>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</si>
  <si>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</si>
  <si>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</si>
  <si>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</si>
  <si>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</si>
  <si>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</si>
  <si>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</si>
  <si>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</si>
  <si>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</si>
  <si>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</si>
  <si>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</si>
  <si>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</si>
  <si>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</si>
  <si>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</si>
  <si>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</si>
  <si>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</si>
  <si>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</si>
  <si>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</si>
  <si>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</si>
  <si>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</si>
  <si>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</si>
  <si>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</si>
  <si>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</si>
  <si>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</si>
  <si>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</si>
  <si>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</si>
  <si>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</si>
  <si>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</si>
  <si>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</si>
  <si>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</si>
  <si>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</si>
  <si>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</si>
  <si>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</si>
  <si>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</si>
  <si>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</si>
  <si>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</si>
  <si>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</si>
  <si>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</si>
  <si>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</si>
  <si>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</si>
  <si>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</si>
  <si>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</si>
  <si>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</si>
  <si>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</si>
  <si>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</si>
  <si>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</si>
  <si>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</si>
  <si>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</si>
  <si>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</si>
  <si>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</si>
  <si>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</si>
  <si>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</si>
  <si>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</si>
  <si>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</si>
  <si>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</si>
  <si>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</si>
  <si>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</si>
  <si>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</si>
  <si>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</si>
  <si>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</si>
  <si>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</si>
  <si>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</si>
  <si>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</si>
  <si>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</si>
  <si>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</si>
  <si>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</si>
  <si>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</si>
  <si>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</si>
  <si>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</si>
  <si>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</si>
  <si>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</si>
  <si>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</si>
  <si>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</si>
  <si>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</si>
  <si>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</si>
  <si>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</si>
  <si>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</si>
  <si>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</si>
  <si>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</si>
  <si>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</si>
  <si>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</si>
  <si>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</si>
  <si>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</si>
  <si>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</si>
  <si>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</si>
  <si>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</si>
  <si>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</si>
  <si>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</si>
  <si>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</si>
  <si>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</si>
  <si>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</si>
  <si>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</si>
  <si>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</si>
  <si>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</si>
  <si>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</si>
  <si>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</si>
  <si>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</si>
  <si>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</si>
  <si>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</si>
  <si>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</si>
  <si>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</si>
  <si>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</si>
  <si>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</si>
  <si>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</si>
  <si>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</si>
  <si>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</si>
  <si>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</si>
  <si>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</si>
  <si>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</si>
  <si>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</si>
  <si>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</si>
  <si>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</si>
  <si>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</si>
  <si>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</si>
  <si>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</si>
  <si>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</si>
  <si>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</si>
  <si>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</si>
  <si>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</si>
  <si>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</si>
  <si>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</si>
  <si>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</si>
  <si>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</si>
  <si>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</si>
  <si>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</si>
  <si>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</si>
  <si>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</si>
  <si>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</si>
  <si>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</si>
  <si>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</si>
  <si>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</si>
  <si>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</si>
  <si>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</si>
  <si>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</si>
  <si>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</si>
  <si>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</si>
  <si>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</si>
  <si>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</si>
  <si>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</si>
  <si>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</si>
  <si>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</si>
  <si>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</si>
  <si>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</si>
  <si>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</si>
  <si>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</si>
  <si>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</si>
  <si>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</si>
  <si>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</si>
  <si>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</si>
  <si>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</si>
  <si>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</si>
  <si>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</si>
  <si>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</si>
  <si>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</si>
  <si>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</si>
  <si>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</si>
  <si>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</si>
  <si>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</si>
  <si>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</si>
  <si>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</si>
  <si>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</si>
  <si>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</si>
  <si>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</si>
  <si>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</si>
  <si>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</si>
  <si>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</si>
  <si>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</si>
  <si>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</si>
  <si>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</si>
  <si>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</si>
  <si>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</si>
  <si>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</si>
  <si>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</si>
  <si>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</si>
  <si>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</si>
  <si>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</si>
  <si>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</si>
  <si>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</si>
  <si>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</si>
  <si>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</si>
  <si>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</si>
  <si>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</si>
  <si>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</si>
  <si>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</si>
  <si>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</si>
  <si>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</si>
  <si>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</si>
  <si>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</si>
  <si>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</si>
  <si>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</si>
  <si>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</si>
  <si>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</si>
  <si>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</si>
  <si>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</si>
  <si>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</si>
  <si>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</si>
  <si>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</si>
  <si>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</si>
  <si>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</si>
  <si>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</si>
  <si>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</si>
  <si>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</si>
  <si>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</si>
  <si>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</si>
  <si>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</si>
  <si>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</si>
  <si>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</si>
  <si>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</si>
  <si>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</si>
  <si>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</si>
  <si>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</si>
  <si>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</si>
  <si>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</si>
  <si>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</si>
  <si>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</si>
  <si>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</si>
  <si>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</si>
  <si>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</si>
  <si>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</si>
  <si>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</si>
  <si>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</si>
  <si>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</si>
  <si>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</si>
  <si>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</si>
  <si>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</si>
  <si>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</si>
  <si>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</si>
  <si>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</si>
  <si>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</si>
  <si>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</si>
  <si>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</si>
  <si>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</si>
  <si>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</si>
  <si>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</si>
  <si>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</si>
  <si>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</si>
  <si>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</si>
  <si>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</si>
  <si>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</si>
  <si>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</si>
  <si>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</si>
  <si>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</si>
  <si>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</si>
  <si>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</si>
  <si>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</si>
  <si>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</si>
  <si>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</si>
  <si>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</si>
  <si>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</si>
  <si>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</si>
  <si>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</si>
  <si>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</si>
  <si>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</si>
  <si>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</si>
  <si>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</si>
  <si>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</si>
  <si>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</si>
  <si>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</si>
  <si>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</si>
  <si>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</si>
  <si>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</si>
  <si>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</si>
  <si>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</si>
  <si>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</si>
  <si>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</si>
  <si>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</si>
  <si>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</si>
  <si>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</si>
  <si>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</si>
  <si>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</si>
  <si>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</si>
  <si>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</si>
  <si>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</si>
  <si>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</si>
  <si>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</si>
  <si>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</si>
  <si>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</si>
  <si>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</si>
  <si>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</si>
  <si>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</si>
  <si>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</si>
  <si>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</si>
  <si>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</si>
  <si>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</si>
  <si>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</si>
  <si>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</si>
  <si>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</si>
  <si>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</si>
  <si>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</si>
  <si>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</si>
  <si>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</si>
  <si>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</si>
  <si>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</si>
  <si>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</si>
  <si>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</si>
  <si>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</si>
  <si>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</si>
  <si>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</si>
  <si>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</si>
  <si>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</si>
  <si>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</si>
  <si>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</si>
  <si>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</si>
  <si>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</si>
  <si>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</si>
  <si>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</si>
  <si>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</si>
  <si>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</si>
  <si>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</si>
  <si>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</si>
  <si>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</si>
  <si>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</si>
  <si>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</si>
  <si>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</si>
  <si>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</si>
  <si>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</si>
  <si>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</si>
  <si>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</si>
  <si>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</si>
  <si>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</si>
  <si>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</si>
  <si>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</si>
  <si>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</si>
  <si>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</si>
  <si>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</si>
  <si>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</si>
  <si>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</si>
  <si>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</si>
  <si>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</si>
  <si>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</si>
  <si>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</si>
  <si>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</si>
  <si>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</si>
  <si>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</si>
  <si>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</si>
  <si>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</si>
  <si>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</si>
  <si>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</si>
  <si>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</si>
  <si>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</si>
  <si>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</si>
  <si>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</si>
  <si>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</si>
  <si>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</si>
  <si>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</si>
  <si>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</si>
  <si>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</si>
  <si>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</si>
  <si>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</si>
  <si>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</si>
  <si>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</si>
  <si>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</si>
  <si>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</si>
  <si>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</si>
  <si>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</si>
  <si>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</si>
  <si>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</si>
  <si>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</si>
  <si>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</si>
  <si>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</si>
  <si>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</si>
  <si>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</si>
  <si>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</si>
  <si>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</si>
  <si>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</si>
  <si>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</si>
  <si>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</si>
  <si>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</si>
  <si>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</si>
  <si>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</si>
  <si>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</si>
  <si>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</si>
  <si>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</si>
  <si>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</si>
  <si>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</si>
  <si>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</si>
  <si>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</si>
  <si>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</si>
  <si>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</si>
  <si>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</si>
  <si>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</si>
  <si>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</si>
  <si>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</si>
  <si>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</si>
  <si>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</si>
  <si>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</si>
  <si>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</si>
  <si>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</si>
  <si>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</si>
  <si>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</si>
  <si>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</si>
  <si>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</si>
  <si>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</si>
  <si>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</si>
  <si>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</si>
  <si>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</si>
  <si>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</si>
  <si>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</si>
  <si>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</si>
  <si>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</si>
  <si>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</si>
  <si>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</si>
  <si>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</si>
  <si>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</si>
  <si>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</si>
  <si>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</si>
  <si>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</si>
  <si>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</si>
  <si>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</si>
  <si>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</si>
  <si>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</si>
  <si>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</si>
  <si>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</si>
  <si>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</si>
  <si>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</si>
  <si>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</si>
  <si>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</si>
  <si>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</si>
  <si>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</si>
  <si>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</si>
  <si>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</si>
  <si>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</si>
  <si>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</si>
  <si>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</si>
  <si>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</si>
  <si>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</si>
  <si>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</si>
  <si>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</si>
  <si>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</si>
  <si>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</si>
  <si>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</si>
  <si>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</si>
  <si>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</si>
  <si>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</si>
  <si>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</si>
  <si>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</si>
  <si>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</si>
  <si>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</si>
  <si>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</si>
  <si>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</si>
  <si>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</si>
  <si>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</si>
  <si>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</si>
  <si>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</si>
  <si>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</si>
  <si>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</si>
  <si>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</si>
  <si>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</si>
  <si>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</si>
  <si>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</si>
  <si>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</si>
  <si>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</si>
  <si>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</si>
  <si>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</si>
  <si>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</si>
  <si>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</si>
  <si>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</si>
  <si>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</si>
  <si>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</si>
  <si>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</si>
  <si>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</si>
  <si>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</si>
  <si>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</si>
  <si>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</si>
  <si>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</si>
  <si>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</si>
  <si>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</si>
  <si>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</si>
  <si>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</si>
  <si>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</si>
  <si>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</si>
  <si>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</si>
  <si>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</si>
  <si>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</si>
  <si>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</si>
  <si>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</si>
  <si>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</si>
  <si>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</si>
  <si>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</si>
  <si>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</si>
  <si>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</si>
  <si>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</si>
  <si>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</si>
  <si>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</si>
  <si>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</si>
  <si>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</si>
  <si>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</si>
  <si>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</si>
  <si>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</si>
  <si>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</si>
  <si>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</si>
  <si>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</si>
  <si>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</si>
  <si>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</si>
  <si>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</si>
  <si>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</si>
  <si>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</si>
  <si>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</si>
  <si>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</si>
  <si>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</si>
  <si>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</si>
  <si>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</si>
  <si>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</si>
  <si>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</si>
  <si>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</si>
  <si>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</si>
  <si>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</si>
  <si>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</si>
  <si>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</si>
  <si>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</si>
  <si>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</si>
  <si>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</si>
  <si>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</si>
  <si>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</si>
  <si>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</si>
  <si>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</si>
  <si>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</si>
  <si>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</si>
  <si>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</si>
  <si>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</si>
  <si>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</si>
  <si>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</si>
  <si>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</si>
  <si>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</si>
  <si>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</si>
  <si>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</si>
  <si>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</si>
  <si>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</si>
  <si>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</si>
  <si>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</si>
  <si>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</si>
  <si>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</si>
  <si>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</si>
  <si>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</si>
  <si>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</si>
  <si>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</si>
  <si>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</si>
  <si>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</si>
  <si>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</si>
  <si>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</si>
  <si>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</si>
  <si>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</si>
  <si>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</si>
  <si>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</si>
  <si>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</si>
  <si>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</si>
  <si>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</si>
  <si>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</si>
  <si>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</si>
  <si>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</si>
  <si>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</si>
  <si>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</si>
  <si>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</si>
  <si>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</si>
  <si>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</si>
  <si>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</si>
  <si>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</si>
  <si>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</si>
  <si>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</si>
  <si>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</si>
  <si>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</si>
  <si>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</si>
  <si>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</si>
  <si>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</si>
  <si>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</si>
  <si>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</si>
  <si>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</si>
  <si>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</si>
  <si>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</si>
  <si>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</si>
  <si>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</si>
  <si>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</si>
  <si>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</si>
  <si>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</si>
  <si>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</si>
  <si>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</si>
  <si>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</si>
  <si>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</si>
  <si>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</si>
  <si>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</si>
  <si>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</si>
  <si>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</si>
  <si>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</si>
  <si>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</si>
  <si>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</si>
  <si>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</si>
  <si>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</si>
  <si>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</si>
  <si>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</si>
  <si>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</si>
  <si>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</si>
  <si>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</si>
  <si>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</si>
  <si>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</si>
  <si>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</si>
  <si>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</si>
  <si>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</si>
  <si>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</si>
  <si>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</si>
  <si>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</si>
  <si>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</si>
  <si>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</si>
  <si>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</si>
  <si>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</si>
  <si>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</si>
  <si>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</si>
  <si>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</si>
  <si>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</si>
  <si>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</si>
  <si>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</si>
  <si>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</si>
  <si>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</si>
  <si>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</si>
  <si>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</si>
  <si>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</si>
  <si>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</si>
  <si>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</si>
  <si>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</si>
  <si>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</si>
  <si>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</si>
  <si>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</si>
  <si>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</si>
  <si>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</si>
  <si>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</si>
  <si>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</si>
  <si>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</si>
  <si>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</si>
  <si>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</si>
  <si>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</si>
  <si>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</si>
  <si>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</si>
  <si>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</si>
  <si>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</si>
  <si>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</si>
  <si>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</si>
  <si>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</si>
  <si>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</si>
  <si>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</si>
  <si>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</si>
  <si>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</si>
  <si>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</si>
  <si>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</si>
  <si>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</si>
  <si>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</si>
  <si>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</si>
  <si>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</si>
  <si>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</si>
  <si>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</si>
  <si>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</si>
  <si>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</si>
  <si>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</si>
  <si>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</si>
  <si>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</si>
  <si>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</si>
  <si>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</si>
  <si>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</si>
  <si>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</si>
  <si>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</si>
  <si>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</si>
  <si>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</si>
  <si>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</si>
  <si>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</si>
  <si>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</si>
  <si>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</si>
  <si>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</si>
  <si>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</si>
  <si>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</si>
  <si>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</si>
  <si>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</si>
  <si>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</si>
  <si>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</si>
  <si>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</si>
  <si>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</si>
  <si>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</si>
  <si>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</si>
  <si>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</si>
  <si>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</si>
  <si>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</si>
  <si>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</si>
  <si>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</si>
  <si>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</si>
  <si>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</si>
  <si>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</si>
  <si>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</si>
  <si>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</si>
  <si>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</si>
  <si>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</si>
  <si>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</si>
  <si>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</si>
  <si>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</si>
  <si>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</si>
  <si>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</si>
  <si>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</si>
  <si>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</si>
  <si>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</si>
  <si>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</si>
  <si>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</si>
  <si>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</si>
  <si>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</si>
  <si>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</si>
  <si>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</si>
  <si>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</si>
  <si>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</si>
  <si>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</si>
  <si>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</si>
  <si>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</si>
  <si>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</si>
  <si>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</si>
  <si>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</si>
  <si>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</si>
  <si>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</si>
  <si>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</si>
  <si>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</si>
  <si>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</si>
  <si>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</si>
  <si>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</si>
  <si>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</si>
  <si>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</si>
  <si>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</si>
  <si>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</si>
  <si>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</si>
  <si>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</si>
  <si>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</si>
  <si>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</si>
  <si>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</si>
  <si>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</si>
  <si>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</si>
  <si>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</si>
  <si>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</si>
  <si>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</si>
  <si>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</si>
  <si>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</si>
  <si>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</si>
  <si>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</si>
  <si>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</si>
  <si>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</si>
  <si>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</si>
  <si>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</si>
  <si>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</si>
  <si>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</si>
  <si>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</si>
  <si>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</si>
  <si>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</si>
  <si>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</si>
  <si>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</si>
  <si>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</si>
  <si>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</si>
  <si>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</si>
  <si>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</si>
  <si>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</si>
  <si>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</si>
  <si>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</si>
  <si>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</si>
  <si>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</si>
  <si>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</si>
  <si>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</si>
  <si>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</si>
  <si>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</si>
  <si>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</si>
  <si>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</si>
  <si>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</si>
  <si>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</si>
  <si>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</si>
  <si>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</si>
  <si>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</si>
  <si>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</si>
  <si>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</si>
  <si>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</si>
  <si>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</si>
  <si>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</si>
  <si>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</si>
  <si>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</si>
  <si>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</si>
  <si>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</si>
  <si>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</si>
  <si>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</si>
  <si>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</si>
  <si>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</si>
  <si>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</si>
  <si>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</si>
  <si>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</si>
  <si>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</si>
  <si>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</si>
  <si>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</si>
  <si>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</si>
  <si>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</si>
  <si>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</si>
  <si>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</si>
  <si>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</si>
  <si>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</si>
  <si>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</si>
  <si>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</si>
  <si>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</si>
  <si>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</si>
  <si>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</si>
  <si>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</si>
  <si>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</si>
  <si>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</si>
  <si>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</si>
  <si>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</si>
  <si>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</si>
  <si>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</si>
  <si>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</si>
  <si>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</si>
  <si>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</si>
  <si>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</si>
  <si>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</si>
  <si>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</si>
  <si>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</si>
  <si>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</si>
  <si>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</si>
  <si>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</si>
  <si>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</si>
  <si>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</si>
  <si>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</si>
  <si>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</si>
  <si>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</si>
  <si>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</si>
  <si>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</si>
  <si>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</si>
  <si>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</si>
  <si>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</si>
  <si>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</si>
  <si>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</si>
  <si>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</si>
  <si>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</si>
  <si>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</si>
  <si>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</si>
  <si>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</si>
  <si>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</si>
  <si>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</si>
  <si>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</si>
  <si>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</si>
  <si>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</si>
  <si>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</si>
  <si>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</si>
  <si>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</si>
  <si>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</si>
  <si>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</si>
  <si>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</si>
  <si>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</si>
  <si>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</si>
  <si>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</si>
  <si>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</si>
  <si>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</si>
  <si>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</si>
  <si>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</si>
  <si>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</si>
  <si>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</si>
  <si>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</si>
  <si>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</si>
  <si>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</si>
  <si>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</si>
  <si>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</si>
  <si>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</si>
  <si>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</si>
  <si>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</si>
  <si>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</si>
  <si>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</si>
  <si>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</si>
  <si>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</si>
  <si>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</si>
  <si>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</si>
  <si>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</si>
  <si>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</si>
  <si>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</si>
  <si>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</si>
  <si>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</si>
  <si>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</si>
  <si>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</si>
  <si>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</si>
  <si>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</si>
  <si>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</si>
  <si>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</si>
  <si>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</si>
  <si>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</si>
  <si>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</si>
  <si>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</si>
  <si>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</si>
  <si>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</si>
  <si>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</si>
  <si>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</si>
  <si>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</si>
  <si>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</si>
  <si>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</si>
  <si>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</si>
  <si>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</si>
  <si>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</si>
  <si>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</si>
  <si>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</si>
  <si>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</si>
  <si>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</si>
  <si>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</si>
  <si>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</si>
  <si>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</si>
  <si>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</si>
  <si>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</si>
  <si>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</si>
  <si>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</si>
  <si>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</si>
  <si>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</si>
  <si>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</si>
  <si>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</si>
  <si>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</si>
  <si>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</si>
  <si>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</si>
  <si>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</si>
  <si>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</si>
  <si>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</si>
  <si>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</si>
  <si>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</si>
  <si>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</si>
  <si>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</si>
  <si>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</si>
  <si>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</si>
  <si>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</si>
  <si>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</si>
  <si>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</si>
  <si>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</si>
  <si>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</si>
  <si>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</si>
  <si>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</si>
  <si>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</si>
  <si>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</si>
  <si>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</si>
  <si>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</si>
  <si>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</si>
  <si>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</si>
  <si>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</si>
  <si>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</si>
  <si>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</si>
  <si>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</si>
  <si>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</si>
  <si>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</si>
  <si>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</si>
  <si>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</si>
  <si>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</si>
  <si>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</si>
  <si>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</si>
  <si>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</si>
  <si>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</si>
  <si>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</si>
  <si>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</si>
  <si>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</si>
  <si>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</si>
  <si>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</si>
  <si>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</si>
  <si>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</si>
  <si>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</si>
  <si>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</si>
  <si>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</si>
  <si>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</si>
  <si>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</si>
  <si>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</si>
  <si>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</si>
  <si>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</si>
  <si>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</si>
  <si>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</si>
  <si>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</si>
  <si>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</si>
  <si>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</si>
  <si>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</si>
  <si>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</si>
  <si>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</si>
  <si>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</si>
  <si>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</si>
  <si>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</si>
  <si>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</si>
  <si>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</si>
  <si>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</si>
  <si>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</si>
  <si>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</si>
  <si>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</si>
  <si>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</si>
  <si>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</si>
  <si>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</si>
  <si>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</si>
  <si>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</si>
  <si>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</si>
  <si>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</si>
  <si>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</si>
  <si>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</si>
  <si>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</si>
  <si>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</si>
  <si>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</si>
  <si>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</si>
  <si>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</si>
  <si>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</si>
  <si>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</si>
  <si>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</si>
  <si>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</si>
  <si>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</si>
  <si>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</si>
  <si>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</si>
  <si>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</si>
  <si>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</si>
  <si>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</si>
  <si>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</si>
  <si>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</si>
  <si>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</si>
  <si>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</si>
  <si>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</si>
  <si>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</si>
  <si>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</si>
  <si>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</si>
  <si>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</si>
  <si>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</si>
  <si>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</si>
  <si>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</si>
  <si>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</si>
  <si>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</si>
  <si>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</si>
  <si>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</si>
  <si>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</si>
  <si>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</si>
  <si>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</si>
  <si>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</si>
  <si>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</si>
  <si>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</si>
  <si>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</si>
  <si>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</si>
  <si>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</si>
  <si>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</si>
  <si>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</si>
  <si>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</si>
  <si>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</si>
  <si>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</si>
  <si>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</si>
  <si>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</si>
  <si>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</si>
  <si>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</si>
  <si>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</si>
  <si>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</si>
  <si>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</si>
  <si>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</si>
  <si>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</si>
  <si>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</si>
  <si>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</si>
  <si>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</si>
  <si>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</si>
  <si>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</si>
  <si>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</si>
  <si>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</si>
  <si>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</si>
  <si>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</si>
  <si>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</si>
  <si>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</si>
  <si>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</si>
  <si>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</si>
  <si>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</si>
  <si>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</si>
  <si>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</si>
  <si>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</si>
  <si>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</si>
  <si>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</si>
  <si>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</si>
  <si>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</si>
  <si>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</si>
  <si>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</si>
  <si>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</si>
  <si>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</si>
  <si>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</si>
  <si>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</si>
  <si>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</si>
  <si>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</si>
  <si>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</si>
  <si>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</si>
  <si>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</si>
  <si>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</si>
  <si>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</si>
  <si>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</si>
  <si>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</si>
  <si>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</si>
  <si>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</si>
  <si>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</si>
  <si>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</si>
  <si>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</si>
  <si>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</si>
  <si>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</si>
  <si>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</si>
  <si>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</si>
  <si>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</si>
  <si>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</si>
  <si>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</si>
  <si>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</si>
  <si>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</si>
  <si>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</si>
  <si>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</si>
  <si>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</si>
  <si>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</si>
  <si>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</si>
  <si>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</si>
  <si>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</si>
  <si>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</si>
  <si>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</si>
  <si>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</si>
  <si>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</si>
  <si>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</si>
  <si>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</si>
  <si>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</si>
  <si>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</si>
  <si>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</si>
  <si>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</si>
  <si>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</si>
  <si>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</si>
  <si>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</si>
  <si>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</si>
  <si>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</si>
  <si>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</si>
  <si>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</si>
  <si>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</si>
  <si>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</si>
  <si>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</si>
  <si>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</si>
  <si>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</si>
  <si>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</si>
  <si>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</si>
  <si>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</si>
  <si>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</si>
  <si>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</si>
  <si>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</si>
  <si>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</si>
  <si>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</si>
  <si>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</si>
  <si>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</si>
  <si>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</si>
  <si>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</si>
  <si>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</si>
  <si>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</si>
  <si>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</si>
  <si>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</si>
  <si>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</si>
  <si>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</si>
  <si>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</si>
  <si>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</si>
  <si>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</si>
  <si>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</si>
  <si>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</si>
  <si>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</si>
  <si>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</si>
  <si>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</si>
  <si>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</si>
  <si>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</si>
  <si>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</si>
  <si>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</si>
  <si>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</si>
  <si>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</si>
  <si>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</si>
  <si>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</si>
  <si>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</si>
  <si>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</si>
  <si>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</si>
  <si>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</si>
  <si>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</si>
  <si>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</si>
  <si>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</si>
  <si>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</si>
  <si>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</si>
  <si>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</si>
  <si>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</si>
  <si>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</si>
  <si>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</si>
  <si>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</si>
  <si>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</si>
  <si>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</si>
  <si>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</si>
  <si>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</si>
  <si>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</si>
  <si>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</si>
  <si>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</si>
  <si>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</si>
  <si>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</si>
  <si>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</si>
  <si>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</si>
  <si>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</si>
  <si>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</si>
  <si>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</si>
  <si>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</si>
  <si>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</si>
  <si>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</si>
  <si>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</si>
  <si>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</si>
  <si>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</si>
  <si>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</si>
  <si>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</si>
  <si>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</si>
  <si>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</si>
  <si>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</si>
  <si>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</si>
  <si>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</si>
  <si>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</si>
  <si>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</si>
  <si>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</si>
  <si>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</si>
  <si>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</si>
  <si>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</si>
  <si>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</si>
  <si>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</si>
  <si>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</si>
  <si>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</si>
  <si>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</si>
  <si>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</si>
  <si>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</si>
  <si>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</si>
  <si>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</si>
  <si>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</si>
  <si>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</si>
  <si>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</si>
  <si>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</si>
  <si>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</si>
  <si>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</si>
  <si>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</si>
  <si>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</si>
  <si>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</si>
  <si>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</si>
  <si>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</si>
  <si>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</si>
  <si>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</si>
  <si>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</si>
  <si>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</si>
  <si>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</si>
  <si>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</si>
  <si>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</si>
  <si>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</si>
  <si>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</si>
  <si>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</si>
  <si>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</si>
  <si>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</si>
  <si>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</si>
  <si>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</si>
  <si>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</si>
  <si>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</si>
  <si>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</si>
  <si>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</si>
  <si>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</si>
  <si>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</si>
  <si>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</si>
  <si>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</si>
  <si>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</si>
  <si>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</si>
  <si>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</si>
  <si>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</si>
  <si>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</si>
  <si>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</si>
  <si>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</si>
  <si>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</si>
  <si>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</si>
  <si>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</si>
  <si>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</si>
  <si>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</si>
  <si>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</si>
  <si>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</si>
  <si>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</si>
  <si>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</si>
  <si>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</si>
  <si>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</si>
  <si>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</si>
  <si>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</si>
  <si>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</si>
  <si>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</si>
  <si>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</si>
  <si>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</si>
  <si>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</si>
  <si>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</si>
  <si>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</si>
  <si>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</si>
  <si>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</si>
  <si>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</si>
  <si>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</si>
  <si>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</si>
  <si>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</si>
  <si>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</si>
  <si>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</si>
  <si>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</si>
  <si>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</si>
  <si>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</si>
  <si>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</si>
  <si>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</si>
  <si>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</si>
  <si>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</si>
  <si>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</si>
  <si>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</si>
  <si>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</si>
  <si>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</si>
  <si>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</si>
  <si>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</si>
  <si>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</si>
  <si>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</si>
  <si>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</si>
  <si>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</si>
  <si>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</si>
  <si>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</si>
  <si>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</si>
  <si>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</si>
  <si>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</si>
  <si>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</si>
  <si>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</si>
  <si>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</si>
  <si>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</si>
  <si>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</si>
  <si>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</si>
  <si>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</si>
  <si>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</si>
  <si>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</si>
  <si>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</si>
  <si>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</si>
  <si>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</si>
  <si>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</si>
  <si>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</si>
  <si>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</si>
  <si>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</si>
  <si>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</si>
  <si>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</si>
  <si>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</si>
  <si>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</si>
  <si>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</si>
  <si>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</si>
  <si>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</si>
  <si>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</si>
  <si>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</si>
  <si>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</si>
  <si>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</si>
  <si>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</si>
  <si>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</si>
  <si>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</si>
  <si>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</si>
  <si>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</si>
  <si>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</si>
  <si>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</si>
  <si>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</si>
  <si>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</si>
  <si>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</si>
  <si>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</si>
  <si>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</si>
  <si>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</si>
  <si>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</si>
  <si>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</si>
  <si>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</si>
  <si>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</si>
  <si>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</si>
  <si>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</si>
  <si>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</si>
  <si>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</si>
  <si>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</si>
  <si>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</si>
  <si>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</si>
  <si>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</si>
  <si>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</si>
  <si>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</si>
  <si>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</si>
  <si>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</si>
  <si>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</si>
  <si>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</si>
  <si>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</si>
  <si>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</si>
  <si>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</si>
  <si>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</si>
  <si>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</si>
  <si>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</si>
  <si>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</si>
  <si>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</si>
  <si>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</si>
  <si>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</si>
  <si>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</si>
  <si>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</si>
  <si>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</si>
  <si>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</si>
  <si>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</si>
  <si>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</si>
  <si>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</si>
  <si>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</si>
  <si>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</si>
  <si>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</si>
  <si>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</si>
  <si>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</si>
  <si>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</si>
  <si>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</si>
  <si>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</si>
  <si>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</si>
  <si>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</si>
  <si>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</si>
  <si>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</si>
  <si>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</si>
  <si>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</si>
  <si>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</si>
  <si>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</si>
  <si>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</si>
  <si>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</si>
  <si>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</si>
  <si>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</si>
  <si>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</si>
  <si>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</si>
  <si>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</si>
  <si>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</si>
  <si>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</si>
  <si>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</si>
  <si>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</si>
  <si>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</si>
  <si>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</si>
  <si>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</si>
  <si>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</si>
  <si>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</si>
  <si>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</si>
  <si>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</si>
  <si>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</si>
  <si>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</si>
  <si>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</si>
  <si>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</si>
  <si>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</si>
  <si>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</si>
  <si>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</si>
  <si>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</si>
  <si>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</si>
  <si>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</si>
  <si>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</si>
  <si>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</si>
  <si>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</si>
  <si>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</si>
  <si>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</si>
  <si>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</si>
  <si>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</si>
  <si>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</si>
  <si>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</si>
  <si>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</si>
  <si>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</si>
  <si>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</si>
  <si>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</si>
  <si>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</si>
  <si>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</si>
  <si>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</si>
  <si>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</si>
  <si>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</si>
  <si>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</si>
  <si>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</si>
  <si>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</si>
  <si>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</si>
  <si>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</si>
  <si>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</si>
  <si>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</si>
  <si>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</si>
  <si>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</si>
  <si>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</si>
  <si>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</si>
  <si>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</si>
  <si>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</si>
  <si>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</si>
  <si>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</si>
  <si>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</si>
  <si>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</si>
  <si>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</si>
  <si>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</si>
  <si>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</si>
  <si>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</si>
  <si>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</si>
  <si>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</si>
  <si>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</si>
  <si>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</si>
  <si>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</si>
  <si>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</si>
  <si>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</si>
  <si>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</si>
  <si>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</si>
  <si>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</si>
  <si>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</si>
  <si>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</si>
  <si>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</si>
  <si>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</si>
  <si>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</si>
  <si>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</si>
  <si>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</si>
  <si>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</si>
  <si>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</si>
  <si>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</si>
  <si>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</si>
  <si>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</si>
  <si>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</si>
  <si>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</si>
  <si>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</si>
  <si>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</si>
  <si>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</si>
  <si>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</si>
  <si>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</si>
  <si>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</si>
  <si>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</si>
  <si>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</si>
  <si>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</si>
  <si>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</si>
  <si>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</si>
  <si>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</si>
  <si>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</si>
  <si>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</si>
  <si>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</si>
  <si>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</si>
  <si>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</si>
  <si>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</si>
  <si>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</si>
  <si>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</si>
  <si>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</si>
  <si>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</si>
  <si>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</si>
  <si>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</si>
  <si>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</si>
  <si>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</si>
  <si>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</si>
  <si>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</si>
  <si>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</si>
  <si>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</si>
  <si>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</si>
  <si>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</si>
  <si>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</si>
  <si>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</si>
  <si>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</si>
  <si>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</si>
  <si>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</si>
  <si>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</si>
  <si>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</si>
  <si>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</si>
  <si>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</si>
  <si>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</si>
  <si>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</si>
  <si>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</si>
  <si>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</si>
  <si>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</si>
  <si>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</si>
  <si>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</si>
  <si>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</si>
  <si>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</si>
  <si>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</si>
  <si>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</si>
  <si>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</si>
  <si>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</si>
  <si>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</si>
  <si>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</si>
  <si>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</si>
  <si>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</si>
  <si>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</si>
  <si>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</si>
  <si>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</si>
  <si>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</si>
  <si>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</si>
  <si>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</si>
  <si>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</si>
  <si>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</si>
  <si>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</si>
  <si>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</si>
  <si>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</si>
  <si>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</si>
  <si>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</si>
  <si>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</si>
  <si>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</si>
  <si>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</si>
  <si>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</si>
  <si>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</si>
  <si>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</si>
  <si>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</si>
  <si>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</si>
  <si>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</si>
  <si>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</si>
  <si>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</si>
  <si>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</si>
  <si>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</si>
  <si>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</si>
  <si>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</si>
  <si>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</si>
  <si>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</si>
  <si>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</si>
  <si>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</si>
  <si>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</si>
  <si>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</si>
  <si>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</si>
  <si>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</si>
  <si>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</si>
  <si>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</si>
  <si>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</si>
  <si>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</si>
  <si>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</si>
  <si>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</si>
  <si>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</si>
  <si>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</si>
  <si>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</si>
  <si>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</si>
  <si>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</si>
  <si>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</si>
  <si>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</si>
  <si>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</si>
  <si>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</si>
  <si>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</si>
  <si>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</si>
  <si>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</si>
  <si>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</si>
  <si>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</si>
  <si>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</si>
  <si>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</si>
  <si>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</si>
  <si>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</si>
  <si>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</si>
  <si>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</si>
  <si>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</si>
  <si>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</si>
  <si>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</si>
  <si>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</si>
  <si>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</si>
  <si>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</si>
  <si>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</si>
  <si>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</si>
  <si>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</si>
  <si>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</si>
  <si>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</si>
  <si>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</si>
  <si>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</si>
  <si>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</si>
  <si>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</si>
  <si>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</si>
  <si>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</si>
  <si>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</si>
  <si>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</si>
  <si>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</si>
  <si>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</si>
  <si>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</si>
  <si>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</si>
  <si>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</si>
  <si>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</si>
  <si>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</si>
  <si>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</si>
  <si>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</si>
  <si>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</si>
  <si>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</si>
  <si>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</si>
  <si>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</si>
  <si>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</si>
  <si>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</si>
  <si>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</si>
  <si>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</si>
  <si>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</si>
  <si>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</si>
  <si>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</si>
  <si>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</si>
  <si>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</si>
  <si>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</si>
  <si>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</si>
  <si>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</si>
  <si>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</si>
  <si>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</si>
  <si>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</si>
  <si>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</si>
  <si>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</si>
  <si>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</si>
  <si>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</si>
  <si>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</si>
  <si>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</si>
  <si>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</si>
  <si>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</si>
  <si>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</si>
  <si>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</si>
  <si>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</si>
  <si>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</si>
  <si>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</si>
  <si>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</si>
  <si>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</si>
  <si>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</si>
  <si>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</si>
  <si>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</si>
  <si>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</si>
  <si>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</si>
  <si>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</si>
  <si>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</si>
  <si>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</si>
  <si>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</si>
  <si>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</si>
  <si>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</si>
  <si>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</si>
  <si>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</si>
  <si>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</si>
  <si>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</si>
  <si>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</si>
  <si>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</si>
  <si>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</si>
  <si>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</si>
  <si>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</si>
  <si>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</si>
  <si>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</si>
  <si>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</si>
  <si>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</si>
  <si>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</si>
  <si>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</si>
  <si>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</si>
  <si>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</si>
  <si>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</si>
  <si>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</si>
  <si>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</si>
  <si>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</si>
  <si>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</si>
  <si>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</si>
  <si>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</si>
  <si>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</si>
  <si>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</si>
  <si>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</si>
  <si>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</si>
  <si>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</si>
  <si>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</si>
  <si>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</si>
  <si>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</si>
  <si>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</si>
  <si>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</si>
  <si>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</si>
  <si>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</si>
  <si>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</si>
  <si>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</si>
  <si>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</si>
  <si>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</si>
  <si>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</si>
  <si>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</si>
  <si>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</si>
  <si>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</si>
  <si>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</si>
  <si>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</si>
  <si>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</si>
  <si>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</si>
  <si>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</si>
  <si>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</si>
  <si>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</si>
  <si>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</si>
  <si>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</si>
  <si>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</si>
  <si>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</si>
  <si>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</si>
  <si>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</si>
  <si>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</si>
  <si>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</si>
  <si>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</si>
  <si>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</si>
  <si>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</si>
  <si>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</si>
  <si>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</si>
  <si>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</si>
  <si>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</si>
  <si>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</si>
  <si>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</si>
  <si>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</si>
  <si>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</si>
  <si>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</si>
  <si>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</si>
  <si>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</si>
  <si>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</si>
  <si>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</si>
  <si>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</si>
  <si>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</si>
  <si>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</si>
  <si>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</si>
  <si>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</si>
  <si>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</si>
  <si>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</si>
  <si>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</si>
  <si>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</si>
  <si>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</si>
  <si>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</si>
  <si>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</si>
  <si>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</si>
  <si>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</si>
  <si>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</si>
  <si>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</si>
  <si>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</si>
  <si>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</si>
  <si>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</si>
  <si>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</si>
  <si>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</si>
  <si>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</si>
  <si>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</si>
  <si>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</si>
  <si>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</si>
  <si>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</si>
  <si>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</si>
  <si>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</si>
  <si>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</si>
  <si>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</si>
  <si>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</si>
  <si>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</si>
  <si>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</si>
  <si>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</si>
  <si>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</si>
  <si>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</si>
  <si>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</si>
  <si>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</si>
  <si>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</si>
  <si>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</si>
  <si>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</si>
  <si>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</si>
  <si>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</si>
  <si>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</si>
  <si>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</si>
  <si>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</si>
  <si>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</si>
  <si>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</si>
  <si>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</si>
  <si>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</si>
  <si>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</si>
  <si>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</si>
  <si>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</si>
  <si>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</si>
  <si>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</si>
  <si>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</si>
  <si>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</si>
  <si>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</si>
  <si>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</si>
  <si>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</si>
  <si>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</si>
  <si>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</si>
  <si>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</si>
  <si>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</si>
  <si>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</si>
  <si>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</si>
  <si>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</si>
  <si>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</si>
  <si>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</si>
  <si>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</si>
  <si>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</si>
  <si>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</si>
  <si>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</si>
  <si>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</si>
  <si>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</si>
  <si>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</si>
  <si>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</si>
  <si>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</si>
  <si>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</si>
  <si>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</si>
  <si>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</si>
  <si>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</si>
  <si>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</si>
  <si>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</si>
  <si>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</si>
  <si>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</si>
  <si>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</si>
  <si>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</si>
  <si>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</si>
  <si>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</si>
  <si>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</si>
  <si>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</si>
  <si>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</si>
  <si>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</si>
  <si>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</si>
  <si>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</si>
  <si>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</si>
  <si>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</si>
  <si>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</si>
  <si>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</si>
  <si>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</si>
  <si>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</si>
  <si>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</si>
  <si>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</si>
  <si>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</si>
  <si>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</si>
  <si>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</si>
  <si>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</si>
  <si>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</si>
  <si>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</si>
  <si>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</si>
  <si>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</si>
  <si>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</si>
  <si>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</si>
  <si>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</si>
  <si>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</si>
  <si>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</si>
  <si>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</si>
  <si>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</si>
  <si>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</si>
  <si>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</si>
  <si>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</si>
  <si>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</si>
  <si>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</si>
  <si>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</si>
  <si>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</si>
  <si>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</si>
  <si>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</si>
  <si>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</si>
  <si>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</si>
  <si>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</si>
  <si>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</si>
  <si>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</si>
  <si>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</si>
  <si>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</si>
  <si>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</si>
  <si>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</si>
  <si>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</si>
  <si>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</si>
  <si>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</si>
  <si>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</si>
  <si>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</si>
  <si>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</si>
  <si>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</si>
  <si>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</si>
  <si>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</si>
  <si>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</si>
  <si>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</si>
  <si>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</si>
  <si>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</si>
  <si>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</si>
  <si>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</si>
  <si>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</si>
  <si>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</si>
  <si>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</si>
  <si>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</si>
  <si>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</si>
  <si>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</si>
  <si>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</si>
  <si>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</si>
  <si>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</si>
  <si>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</si>
  <si>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</si>
  <si>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</si>
  <si>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</si>
  <si>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</si>
  <si>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</si>
  <si>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</si>
  <si>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</si>
  <si>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</si>
  <si>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</si>
  <si>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</si>
  <si>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</si>
  <si>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</si>
  <si>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</si>
  <si>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</si>
  <si>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</si>
  <si>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</si>
  <si>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</si>
  <si>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</si>
  <si>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</si>
  <si>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</si>
  <si>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</si>
  <si>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</si>
  <si>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</si>
  <si>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</si>
  <si>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</si>
  <si>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</si>
  <si>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</si>
  <si>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</si>
  <si>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</si>
  <si>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</si>
  <si>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</si>
  <si>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</si>
  <si>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</si>
  <si>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</si>
  <si>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</si>
  <si>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</si>
  <si>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</si>
  <si>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</si>
  <si>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</si>
  <si>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</si>
  <si>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</si>
  <si>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</si>
  <si>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</si>
  <si>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</si>
  <si>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</si>
  <si>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</si>
  <si>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</si>
  <si>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</si>
  <si>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</si>
  <si>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</si>
  <si>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</si>
  <si>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</si>
  <si>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</si>
  <si>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</si>
  <si>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</si>
  <si>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</si>
  <si>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</si>
  <si>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</si>
  <si>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</si>
  <si>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</si>
  <si>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</si>
  <si>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</si>
  <si>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</si>
  <si>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</si>
  <si>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</si>
  <si>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</si>
  <si>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</si>
  <si>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</si>
  <si>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</si>
  <si>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</si>
  <si>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</si>
  <si>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</si>
  <si>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</si>
  <si>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</si>
  <si>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</si>
  <si>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</si>
  <si>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</si>
  <si>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</si>
  <si>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</si>
  <si>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</si>
  <si>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</si>
  <si>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</si>
  <si>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</si>
  <si>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</si>
  <si>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</si>
  <si>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</si>
  <si>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</si>
  <si>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</si>
  <si>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</si>
  <si>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</si>
  <si>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</si>
  <si>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</si>
  <si>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</si>
  <si>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</si>
  <si>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</si>
  <si>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</si>
  <si>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</si>
  <si>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</si>
  <si>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</si>
  <si>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</si>
  <si>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</si>
  <si>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</si>
  <si>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</si>
  <si>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</si>
  <si>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</si>
  <si>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</si>
  <si>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</si>
  <si>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</si>
  <si>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</si>
  <si>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</si>
  <si>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</si>
  <si>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</si>
  <si>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</si>
  <si>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</si>
  <si>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</si>
  <si>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</si>
  <si>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</si>
  <si>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</si>
  <si>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</si>
  <si>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</si>
  <si>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</si>
  <si>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</si>
  <si>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</si>
  <si>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</si>
  <si>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</si>
  <si>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</si>
  <si>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</si>
  <si>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</si>
  <si>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</si>
  <si>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</si>
  <si>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</si>
  <si>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</si>
  <si>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</si>
  <si>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</si>
  <si>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</si>
  <si>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</si>
  <si>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</si>
  <si>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</si>
  <si>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</si>
  <si>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</si>
  <si>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</si>
  <si>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</si>
  <si>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</si>
  <si>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</si>
  <si>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</si>
  <si>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</si>
  <si>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</si>
  <si>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</si>
  <si>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</si>
  <si>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</si>
  <si>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</si>
  <si>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</si>
  <si>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</si>
  <si>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</si>
  <si>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</si>
  <si>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</si>
  <si>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</si>
  <si>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</si>
  <si>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</si>
  <si>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</si>
  <si>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</si>
  <si>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</si>
  <si>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</si>
  <si>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</si>
  <si>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</si>
  <si>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</si>
  <si>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</si>
  <si>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</si>
  <si>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</si>
  <si>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</si>
  <si>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</si>
  <si>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</si>
  <si>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</si>
  <si>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</si>
  <si>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</si>
  <si>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</si>
  <si>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</si>
  <si>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</si>
  <si>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</si>
  <si>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</si>
  <si>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</si>
  <si>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</si>
  <si>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</si>
  <si>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</si>
  <si>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</si>
  <si>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</si>
  <si>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</si>
  <si>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</si>
  <si>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</si>
  <si>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</si>
  <si>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</si>
  <si>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</si>
  <si>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</si>
  <si>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</si>
  <si>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</si>
  <si>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</si>
  <si>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</si>
  <si>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</si>
  <si>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</si>
  <si>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</si>
  <si>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</si>
  <si>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</si>
  <si>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</si>
  <si>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</si>
  <si>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</si>
  <si>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</si>
  <si>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</si>
  <si>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</si>
  <si>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</si>
  <si>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</si>
  <si>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</si>
  <si>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</si>
  <si>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</si>
  <si>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</si>
  <si>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</si>
  <si>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</si>
  <si>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</si>
  <si>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</si>
  <si>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</si>
  <si>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</si>
  <si>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</si>
  <si>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</si>
  <si>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</si>
  <si>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</si>
  <si>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</si>
  <si>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</si>
  <si>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</si>
  <si>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</si>
  <si>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</si>
  <si>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</si>
  <si>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</si>
  <si>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</si>
  <si>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</si>
  <si>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</si>
  <si>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</si>
  <si>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</si>
  <si>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</si>
  <si>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</si>
  <si>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</si>
  <si>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</si>
  <si>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</si>
  <si>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</si>
  <si>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</si>
  <si>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</si>
  <si>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</si>
  <si>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</si>
  <si>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</si>
  <si>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</si>
  <si>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</si>
  <si>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</si>
  <si>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</si>
  <si>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</si>
  <si>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</si>
  <si>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</si>
  <si>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</si>
  <si>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</si>
  <si>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</si>
  <si>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</si>
  <si>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</si>
  <si>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</si>
  <si>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</si>
  <si>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</si>
  <si>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</si>
  <si>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</si>
  <si>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</si>
  <si>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</si>
  <si>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</si>
  <si>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</si>
  <si>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</si>
  <si>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</si>
  <si>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</si>
  <si>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</si>
  <si>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</si>
  <si>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</si>
  <si>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</si>
  <si>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</si>
  <si>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</si>
  <si>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</si>
  <si>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</si>
  <si>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</si>
  <si>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</si>
  <si>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</si>
  <si>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</si>
  <si>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</si>
  <si>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</si>
  <si>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</si>
  <si>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</si>
  <si>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</si>
  <si>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</si>
  <si>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</si>
  <si>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</si>
  <si>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</si>
  <si>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</si>
  <si>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</si>
  <si>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</si>
  <si>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</si>
  <si>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</si>
  <si>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</si>
  <si>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</si>
  <si>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</si>
  <si>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</si>
  <si>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</si>
  <si>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</si>
  <si>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</si>
  <si>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</si>
  <si>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</si>
  <si>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</si>
  <si>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</si>
  <si>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</si>
  <si>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</si>
  <si>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</si>
  <si>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</si>
  <si>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</si>
  <si>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</si>
  <si>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</si>
  <si>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</si>
  <si>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</si>
  <si>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</si>
  <si>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</si>
  <si>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</si>
  <si>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</si>
  <si>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</si>
  <si>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</si>
  <si>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</si>
  <si>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</si>
  <si>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</si>
  <si>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</si>
  <si>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</si>
  <si>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</si>
  <si>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</si>
  <si>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</si>
  <si>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</si>
  <si>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</si>
  <si>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</si>
  <si>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</si>
  <si>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</si>
  <si>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</si>
  <si>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</si>
  <si>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</si>
  <si>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</si>
  <si>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</si>
  <si>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</si>
  <si>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</si>
  <si>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</si>
  <si>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</si>
  <si>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</si>
  <si>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</si>
  <si>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</si>
  <si>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</si>
  <si>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</si>
  <si>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</si>
  <si>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</si>
  <si>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</si>
  <si>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</si>
  <si>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</si>
  <si>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</si>
  <si>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</si>
  <si>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</si>
  <si>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</si>
  <si>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</si>
  <si>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</si>
  <si>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</si>
  <si>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</si>
  <si>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</si>
  <si>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</si>
  <si>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</si>
  <si>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</si>
  <si>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</si>
  <si>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</si>
  <si>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</si>
  <si>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</si>
  <si>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</si>
  <si>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</si>
  <si>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</si>
  <si>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</si>
  <si>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</si>
  <si>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</si>
  <si>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</si>
  <si>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</si>
  <si>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</si>
  <si>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</si>
  <si>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</si>
  <si>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</si>
  <si>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</si>
  <si>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</si>
  <si>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</si>
  <si>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</si>
  <si>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</si>
  <si>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</si>
  <si>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</si>
  <si>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</si>
  <si>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</si>
  <si>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</si>
  <si>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</si>
  <si>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</si>
  <si>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</si>
  <si>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</si>
  <si>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</si>
  <si>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</si>
  <si>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</si>
  <si>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</si>
  <si>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</si>
  <si>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</si>
  <si>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</si>
  <si>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</si>
  <si>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</si>
  <si>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</si>
  <si>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</si>
  <si>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</si>
  <si>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</si>
  <si>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</si>
  <si>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</si>
  <si>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</si>
  <si>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</si>
  <si>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</si>
  <si>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</si>
  <si>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</si>
  <si>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</si>
  <si>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</si>
  <si>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</si>
  <si>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</si>
  <si>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</si>
  <si>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</si>
  <si>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</si>
  <si>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</si>
  <si>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</si>
  <si>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</si>
  <si>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</si>
  <si>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</si>
  <si>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</si>
  <si>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</si>
  <si>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</si>
  <si>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</si>
  <si>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</si>
  <si>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</si>
  <si>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</si>
  <si>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</si>
  <si>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</si>
  <si>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</si>
  <si>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</si>
  <si>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</si>
  <si>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</si>
  <si>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</si>
  <si>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</si>
  <si>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</si>
  <si>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</si>
  <si>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</si>
  <si>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</si>
  <si>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</si>
  <si>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</si>
  <si>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</si>
  <si>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</si>
  <si>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</si>
  <si>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</si>
  <si>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</si>
  <si>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</si>
  <si>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</si>
  <si>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</si>
  <si>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</si>
  <si>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</si>
  <si>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</si>
  <si>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</si>
  <si>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</si>
  <si>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</si>
  <si>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</si>
  <si>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</si>
  <si>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</si>
  <si>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</si>
  <si>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</si>
  <si>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</si>
  <si>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</si>
  <si>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</si>
  <si>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</si>
  <si>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</si>
  <si>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</si>
  <si>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</si>
  <si>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</si>
  <si>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</si>
  <si>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</si>
  <si>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</si>
  <si>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</si>
  <si>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</si>
  <si>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</si>
  <si>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</si>
  <si>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</si>
  <si>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</si>
  <si>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</si>
  <si>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</si>
  <si>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</si>
  <si>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</si>
  <si>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</si>
  <si>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</si>
  <si>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</si>
  <si>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</si>
  <si>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</si>
  <si>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</si>
  <si>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</si>
  <si>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</si>
  <si>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</si>
  <si>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</si>
  <si>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</si>
  <si>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</si>
  <si>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</si>
  <si>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</si>
  <si>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</si>
  <si>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</si>
  <si>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</si>
  <si>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</si>
  <si>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</si>
  <si>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</si>
  <si>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</si>
  <si>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</si>
  <si>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</si>
  <si>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</si>
  <si>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</si>
  <si>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</si>
  <si>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</si>
  <si>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</si>
  <si>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</si>
  <si>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</si>
  <si>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</si>
  <si>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</si>
  <si>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</si>
  <si>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</si>
  <si>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</si>
  <si>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</si>
  <si>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</si>
  <si>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</si>
  <si>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</si>
  <si>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</si>
  <si>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</si>
  <si>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</si>
  <si>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</si>
  <si>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</si>
  <si>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</si>
  <si>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</si>
  <si>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</si>
  <si>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</si>
  <si>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</si>
  <si>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</si>
  <si>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</si>
  <si>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</si>
  <si>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</si>
  <si>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</si>
  <si>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</si>
  <si>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</si>
  <si>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</si>
  <si>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</si>
  <si>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</si>
  <si>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</si>
  <si>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</si>
  <si>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</si>
  <si>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</si>
  <si>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</si>
  <si>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</si>
  <si>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</si>
  <si>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</si>
  <si>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</si>
  <si>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</si>
  <si>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</si>
  <si>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</si>
  <si>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</si>
  <si>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</si>
  <si>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</si>
  <si>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</si>
  <si>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</si>
  <si>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</si>
  <si>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</si>
  <si>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</si>
  <si>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</si>
  <si>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</si>
  <si>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</si>
  <si>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</si>
  <si>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</si>
  <si>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</si>
  <si>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</si>
  <si>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</si>
  <si>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</si>
  <si>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</si>
  <si>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</si>
  <si>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</si>
  <si>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</si>
  <si>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</si>
  <si>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</si>
  <si>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</si>
  <si>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</si>
  <si>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</si>
  <si>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</si>
  <si>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</si>
  <si>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</si>
  <si>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</si>
  <si>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</si>
  <si>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</si>
  <si>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</si>
  <si>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</si>
  <si>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</si>
  <si>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</si>
  <si>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</si>
  <si>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</si>
  <si>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</si>
  <si>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</si>
  <si>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</si>
  <si>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</si>
  <si>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</si>
  <si>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</si>
  <si>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</si>
  <si>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</si>
  <si>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</si>
  <si>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</si>
  <si>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</si>
  <si>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</si>
  <si>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</si>
  <si>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</si>
  <si>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</si>
  <si>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</si>
  <si>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</si>
  <si>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</si>
  <si>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</si>
  <si>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</si>
  <si>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</si>
  <si>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</si>
  <si>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</si>
  <si>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</si>
  <si>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</si>
  <si>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</si>
  <si>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</si>
  <si>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</si>
  <si>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</si>
  <si>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</si>
  <si>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</si>
  <si>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</si>
  <si>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</si>
  <si>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</si>
  <si>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</si>
  <si>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</si>
  <si>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</si>
  <si>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</si>
  <si>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</si>
  <si>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</si>
  <si>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</si>
  <si>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</si>
  <si>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</si>
  <si>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</si>
  <si>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</si>
  <si>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</si>
  <si>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</si>
  <si>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</si>
  <si>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</si>
  <si>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</si>
  <si>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</si>
  <si>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</si>
  <si>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</si>
  <si>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</si>
  <si>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</si>
  <si>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</si>
  <si>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</si>
  <si>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</si>
  <si>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</si>
  <si>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</si>
  <si>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</si>
  <si>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</si>
  <si>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</si>
  <si>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</si>
  <si>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</si>
  <si>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</si>
  <si>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</si>
  <si>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</si>
  <si>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</si>
  <si>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</si>
  <si>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</si>
  <si>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</si>
  <si>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</si>
  <si>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</si>
  <si>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</si>
  <si>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</si>
  <si>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</si>
  <si>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</si>
  <si>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</si>
  <si>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</si>
  <si>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</si>
  <si>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</si>
  <si>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</si>
  <si>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</si>
  <si>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</si>
  <si>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</si>
  <si>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</si>
  <si>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</si>
  <si>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</si>
  <si>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</si>
  <si>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</si>
  <si>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</si>
  <si>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</si>
  <si>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</si>
  <si>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</si>
  <si>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</si>
  <si>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</si>
  <si>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</si>
  <si>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</si>
  <si>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</si>
  <si>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</si>
  <si>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</si>
  <si>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</si>
  <si>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</si>
  <si>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</si>
  <si>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</si>
  <si>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</si>
  <si>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</si>
  <si>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</si>
  <si>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</si>
  <si>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</si>
  <si>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</si>
  <si>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</si>
  <si>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</si>
  <si>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</si>
  <si>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</si>
  <si>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</si>
  <si>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</si>
  <si>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</si>
  <si>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</si>
  <si>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</si>
  <si>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</si>
  <si>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</si>
  <si>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</si>
  <si>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</si>
  <si>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</si>
  <si>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</si>
  <si>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</si>
  <si>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</si>
  <si>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</si>
  <si>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</si>
  <si>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</si>
  <si>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</si>
  <si>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</si>
  <si>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</si>
  <si>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</si>
  <si>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</si>
  <si>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</si>
  <si>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</si>
  <si>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</si>
  <si>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</si>
  <si>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</si>
  <si>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</si>
  <si>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</si>
  <si>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</si>
  <si>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</si>
  <si>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</si>
  <si>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</si>
  <si>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</si>
  <si>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</si>
  <si>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</si>
  <si>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</si>
  <si>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</si>
  <si>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</si>
  <si>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</si>
  <si>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</si>
  <si>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</si>
  <si>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</si>
  <si>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</si>
  <si>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</si>
  <si>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</si>
  <si>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</si>
  <si>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</si>
  <si>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</si>
  <si>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</si>
  <si>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</si>
  <si>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</si>
  <si>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</si>
  <si>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</si>
  <si>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</si>
  <si>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</si>
  <si>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</si>
  <si>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</si>
  <si>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</si>
  <si>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</si>
  <si>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</si>
  <si>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</si>
  <si>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</si>
  <si>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</si>
  <si>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</si>
  <si>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</si>
  <si>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</si>
  <si>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</si>
  <si>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</si>
  <si>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</si>
  <si>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</si>
  <si>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</si>
  <si>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</si>
  <si>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</si>
  <si>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</si>
  <si>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</si>
  <si>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</si>
  <si>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</si>
  <si>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</si>
  <si>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</si>
  <si>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</si>
  <si>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</si>
  <si>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</si>
  <si>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</si>
  <si>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</si>
  <si>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</si>
  <si>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</si>
  <si>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</si>
  <si>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</si>
  <si>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</si>
  <si>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</si>
  <si>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</si>
  <si>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</si>
  <si>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</si>
  <si>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</si>
  <si>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</si>
  <si>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</si>
  <si>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</si>
  <si>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</si>
  <si>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</si>
  <si>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</si>
  <si>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</si>
  <si>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</si>
  <si>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</si>
  <si>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</si>
  <si>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</si>
  <si>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</si>
  <si>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</si>
  <si>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</si>
  <si>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</si>
  <si>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</si>
  <si>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</si>
  <si>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</si>
  <si>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</si>
  <si>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</si>
  <si>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</si>
  <si>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</si>
  <si>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</si>
  <si>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</si>
  <si>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</si>
  <si>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</si>
  <si>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</si>
  <si>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</si>
  <si>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</si>
  <si>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</si>
  <si>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</si>
  <si>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</si>
  <si>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</si>
  <si>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</si>
  <si>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</si>
  <si>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</si>
  <si>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</si>
  <si>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</si>
  <si>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</si>
  <si>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</si>
  <si>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</si>
  <si>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</si>
  <si>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</si>
  <si>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</si>
  <si>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</si>
  <si>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</si>
  <si>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</si>
  <si>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</si>
  <si>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</si>
  <si>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</si>
  <si>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</si>
  <si>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</si>
  <si>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</si>
  <si>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</si>
  <si>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</si>
  <si>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</si>
  <si>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</si>
  <si>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</si>
  <si>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</si>
  <si>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</si>
  <si>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</si>
  <si>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</si>
  <si>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</si>
  <si>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</si>
  <si>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</si>
  <si>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</si>
  <si>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</si>
  <si>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</si>
  <si>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</si>
  <si>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</si>
  <si>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</si>
  <si>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</si>
  <si>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</si>
  <si>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</si>
  <si>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</si>
  <si>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</si>
  <si>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</si>
  <si>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</si>
  <si>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</si>
  <si>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</si>
  <si>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</si>
  <si>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</si>
  <si>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</si>
  <si>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</si>
  <si>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</si>
  <si>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</si>
  <si>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</si>
  <si>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</si>
  <si>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</si>
  <si>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</si>
  <si>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</si>
  <si>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</si>
  <si>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</si>
  <si>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</si>
  <si>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</si>
  <si>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</si>
  <si>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</si>
  <si>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</si>
  <si>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</si>
  <si>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</si>
  <si>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</si>
  <si>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</si>
  <si>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</si>
  <si>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</si>
  <si>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</si>
  <si>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</si>
  <si>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</si>
  <si>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</si>
  <si>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</si>
  <si>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</si>
  <si>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</si>
  <si>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</si>
  <si>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</si>
  <si>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</si>
  <si>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</si>
  <si>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</si>
  <si>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</si>
  <si>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</si>
  <si>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</si>
  <si>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</si>
  <si>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</si>
  <si>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</si>
  <si>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</si>
  <si>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</si>
  <si>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</si>
  <si>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</si>
  <si>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</si>
  <si>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</si>
  <si>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</si>
  <si>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</si>
  <si>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</si>
  <si>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</si>
  <si>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</si>
  <si>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</si>
  <si>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</si>
  <si>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</si>
  <si>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</si>
  <si>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</si>
  <si>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</si>
  <si>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</si>
  <si>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</si>
  <si>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</si>
  <si>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</si>
  <si>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</si>
  <si>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</si>
  <si>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</si>
  <si>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</si>
  <si>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</si>
  <si>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</si>
  <si>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</si>
  <si>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</si>
  <si>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</si>
  <si>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</si>
  <si>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</si>
  <si>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</si>
  <si>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</si>
  <si>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</si>
  <si>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</si>
  <si>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</si>
  <si>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</si>
  <si>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</si>
  <si>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</si>
  <si>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</si>
  <si>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</si>
  <si>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</si>
  <si>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</si>
  <si>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</si>
  <si>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</si>
  <si>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</si>
  <si>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</si>
  <si>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</si>
  <si>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</si>
  <si>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</si>
  <si>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</si>
  <si>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</si>
  <si>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</si>
  <si>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</si>
  <si>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</si>
  <si>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</si>
  <si>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</si>
  <si>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</si>
  <si>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</si>
  <si>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</si>
  <si>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</si>
  <si>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</si>
  <si>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</si>
  <si>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</si>
  <si>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</si>
  <si>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</si>
  <si>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</si>
  <si>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</si>
  <si>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</si>
  <si>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</si>
  <si>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</si>
  <si>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</si>
  <si>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</si>
  <si>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</si>
  <si>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</si>
  <si>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</si>
  <si>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</si>
  <si>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</si>
  <si>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</si>
  <si>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</si>
  <si>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</si>
  <si>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</si>
  <si>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</si>
  <si>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</si>
  <si>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</si>
  <si>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</si>
  <si>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</si>
  <si>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</si>
  <si>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</si>
  <si>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</si>
  <si>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</si>
  <si>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</si>
  <si>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</si>
  <si>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</si>
  <si>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</si>
  <si>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</si>
  <si>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</si>
  <si>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</si>
  <si>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</si>
  <si>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</si>
  <si>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</si>
  <si>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</si>
  <si>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</si>
  <si>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</si>
  <si>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</si>
  <si>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</si>
  <si>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</si>
  <si>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</si>
  <si>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</si>
  <si>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</si>
  <si>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</si>
  <si>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</si>
  <si>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</si>
  <si>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</si>
  <si>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</si>
  <si>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</si>
  <si>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</si>
  <si>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</si>
  <si>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</si>
  <si>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</si>
  <si>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</si>
  <si>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</si>
  <si>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</si>
  <si>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</si>
  <si>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</si>
  <si>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</si>
  <si>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</si>
  <si>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</si>
  <si>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</si>
  <si>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</si>
  <si>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</si>
  <si>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</si>
  <si>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</si>
  <si>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</si>
  <si>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</si>
  <si>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</si>
  <si>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</si>
  <si>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</si>
  <si>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</si>
  <si>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</si>
  <si>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</si>
  <si>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</si>
  <si>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</si>
  <si>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</si>
  <si>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</si>
  <si>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</si>
  <si>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</si>
  <si>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</si>
  <si>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</si>
  <si>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</si>
  <si>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</si>
  <si>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</si>
  <si>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</si>
  <si>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</si>
  <si>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</si>
  <si>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</si>
  <si>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</si>
  <si>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</si>
  <si>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</si>
  <si>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</si>
  <si>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</si>
  <si>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</si>
  <si>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</si>
  <si>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</si>
  <si>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</si>
  <si>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</si>
  <si>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</si>
  <si>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</si>
  <si>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</si>
  <si>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</si>
  <si>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</si>
  <si>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</si>
  <si>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</si>
  <si>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</si>
  <si>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</si>
  <si>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</si>
  <si>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</si>
  <si>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</si>
  <si>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</si>
  <si>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</si>
  <si>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</si>
  <si>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</si>
  <si>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</si>
  <si>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</si>
  <si>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</si>
  <si>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</si>
  <si>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</si>
  <si>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</si>
  <si>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</si>
  <si>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</si>
  <si>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</si>
  <si>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</si>
  <si>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</si>
  <si>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</si>
  <si>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</si>
  <si>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</si>
  <si>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</si>
  <si>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</si>
  <si>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</si>
  <si>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</si>
  <si>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</si>
  <si>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</si>
  <si>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</si>
  <si>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</si>
  <si>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</si>
  <si>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</si>
  <si>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</si>
  <si>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</si>
  <si>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</si>
  <si>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</si>
  <si>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</si>
  <si>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</si>
  <si>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</si>
  <si>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</si>
  <si>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</si>
  <si>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</si>
  <si>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</si>
  <si>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</si>
  <si>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</si>
  <si>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</si>
  <si>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</si>
  <si>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</si>
  <si>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</si>
  <si>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</si>
  <si>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</si>
  <si>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</si>
  <si>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</si>
  <si>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</si>
  <si>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</si>
  <si>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</si>
  <si>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</si>
  <si>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</si>
  <si>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</si>
  <si>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</si>
  <si>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</si>
  <si>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</si>
  <si>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</si>
  <si>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</si>
  <si>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</si>
  <si>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</si>
  <si>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</si>
  <si>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</si>
  <si>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</si>
  <si>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</si>
  <si>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</si>
  <si>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</si>
  <si>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</si>
  <si>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</si>
  <si>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</si>
  <si>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</si>
  <si>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</si>
  <si>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</si>
  <si>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</si>
  <si>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</si>
  <si>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</si>
  <si>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</si>
  <si>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</si>
  <si>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</si>
  <si>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</si>
  <si>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</si>
  <si>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</si>
  <si>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</si>
  <si>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</si>
  <si>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</si>
  <si>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</si>
  <si>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</si>
  <si>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</si>
  <si>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</si>
  <si>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</si>
  <si>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</si>
  <si>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</si>
  <si>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</si>
  <si>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</si>
  <si>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</si>
  <si>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</si>
  <si>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</si>
  <si>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</si>
  <si>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</si>
  <si>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</si>
  <si>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</si>
  <si>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</si>
  <si>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</si>
  <si>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</si>
  <si>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</si>
  <si>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</si>
  <si>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</si>
  <si>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</si>
  <si>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</si>
  <si>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</si>
  <si>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</si>
  <si>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</si>
  <si>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</si>
  <si>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</si>
  <si>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</si>
  <si>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</si>
  <si>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</si>
  <si>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</si>
  <si>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</si>
  <si>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</si>
  <si>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</si>
  <si>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</si>
  <si>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</si>
  <si>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</si>
  <si>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</si>
  <si>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</si>
  <si>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</si>
  <si>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</si>
  <si>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</si>
  <si>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</si>
  <si>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</si>
  <si>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</si>
  <si>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</si>
  <si>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</si>
  <si>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</si>
  <si>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</si>
  <si>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</si>
  <si>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</si>
  <si>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</si>
  <si>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</si>
  <si>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</si>
  <si>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</si>
  <si>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</si>
  <si>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</si>
  <si>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</si>
  <si>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</si>
  <si>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</si>
  <si>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</si>
  <si>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</si>
  <si>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</si>
  <si>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</si>
  <si>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</si>
  <si>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</si>
  <si>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</si>
  <si>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</si>
  <si>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</si>
  <si>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</si>
  <si>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</si>
  <si>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</si>
  <si>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</si>
  <si>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</si>
  <si>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</si>
  <si>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</si>
  <si>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</si>
  <si>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</si>
  <si>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</si>
  <si>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</si>
  <si>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</si>
  <si>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</si>
  <si>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</si>
  <si>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</si>
  <si>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</si>
  <si>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</si>
  <si>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</si>
  <si>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</si>
  <si>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</si>
  <si>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</si>
  <si>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</si>
  <si>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</si>
  <si>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</si>
  <si>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</si>
  <si>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</si>
  <si>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</si>
  <si>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</si>
  <si>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</si>
  <si>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</si>
  <si>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</si>
  <si>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</si>
  <si>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</si>
  <si>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</si>
  <si>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</si>
  <si>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</si>
  <si>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</si>
  <si>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</si>
  <si>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</si>
  <si>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</si>
  <si>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</si>
  <si>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</si>
  <si>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</si>
  <si>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</si>
  <si>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</si>
  <si>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</si>
  <si>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</si>
  <si>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</si>
  <si>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</si>
  <si>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</si>
  <si>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</si>
  <si>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</si>
  <si>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</si>
  <si>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</si>
  <si>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</si>
  <si>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</si>
  <si>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</si>
  <si>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</si>
  <si>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</si>
  <si>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</si>
  <si>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</si>
  <si>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</si>
  <si>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</si>
  <si>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</si>
  <si>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</si>
  <si>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</si>
  <si>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</si>
  <si>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</si>
  <si>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</si>
  <si>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</si>
  <si>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</si>
  <si>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</si>
  <si>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</si>
  <si>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</si>
  <si>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</si>
  <si>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</si>
  <si>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</si>
  <si>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</si>
  <si>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</si>
  <si>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</si>
  <si>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</si>
  <si>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</si>
  <si>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</si>
  <si>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</si>
  <si>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</si>
  <si>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</si>
  <si>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</si>
  <si>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</si>
  <si>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</si>
  <si>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</si>
  <si>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</si>
  <si>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</si>
  <si>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</si>
  <si>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</si>
  <si>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</si>
  <si>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</si>
  <si>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</si>
  <si>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</si>
  <si>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</si>
  <si>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</si>
  <si>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</si>
  <si>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</si>
  <si>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</si>
  <si>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</si>
  <si>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</si>
  <si>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</si>
  <si>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</si>
  <si>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</si>
  <si>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</si>
  <si>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</si>
  <si>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</si>
  <si>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</si>
  <si>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</si>
  <si>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</si>
  <si>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</si>
  <si>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</si>
  <si>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</si>
  <si>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</si>
  <si>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</si>
  <si>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</si>
  <si>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</si>
  <si>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</si>
  <si>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</si>
  <si>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</si>
  <si>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</si>
  <si>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</si>
  <si>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</si>
  <si>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</si>
  <si>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</si>
  <si>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</si>
  <si>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</si>
  <si>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</si>
  <si>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</si>
  <si>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</si>
  <si>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</si>
  <si>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</si>
  <si>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</si>
  <si>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</si>
  <si>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</si>
  <si>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</si>
  <si>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</si>
  <si>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</si>
  <si>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</si>
  <si>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</si>
  <si>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</si>
  <si>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</si>
  <si>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</si>
  <si>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</si>
  <si>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</si>
  <si>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</si>
  <si>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</si>
  <si>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</si>
  <si>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</si>
  <si>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</si>
  <si>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</si>
  <si>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</si>
  <si>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</si>
  <si>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</si>
  <si>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</si>
  <si>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</si>
  <si>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</si>
  <si>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</si>
  <si>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</si>
  <si>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</si>
  <si>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</si>
  <si>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</si>
  <si>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</si>
  <si>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</si>
  <si>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</si>
  <si>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</si>
  <si>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</si>
  <si>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</si>
  <si>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</si>
  <si>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</si>
  <si>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</si>
  <si>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</si>
  <si>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</si>
  <si>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</si>
  <si>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</si>
  <si>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</si>
  <si>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</si>
  <si>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</si>
  <si>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</si>
  <si>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</si>
  <si>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</si>
  <si>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</si>
  <si>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</si>
  <si>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</si>
  <si>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</si>
  <si>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</si>
  <si>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</si>
  <si>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</si>
  <si>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</si>
  <si>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</si>
  <si>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</si>
  <si>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</si>
  <si>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</si>
  <si>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</si>
  <si>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</si>
  <si>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</si>
  <si>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</si>
  <si>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</si>
  <si>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</si>
  <si>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</si>
  <si>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</si>
  <si>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</si>
  <si>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</si>
  <si>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</si>
  <si>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</si>
  <si>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</si>
  <si>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</si>
  <si>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</si>
  <si>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</si>
  <si>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</si>
  <si>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</si>
  <si>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</si>
  <si>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</si>
  <si>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</si>
  <si>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</si>
  <si>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</si>
  <si>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</si>
  <si>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</si>
  <si>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</si>
  <si>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</si>
  <si>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</si>
  <si>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</si>
  <si>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</si>
  <si>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</si>
  <si>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</si>
  <si>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</si>
  <si>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</si>
  <si>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</si>
  <si>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</si>
  <si>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</si>
  <si>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</si>
  <si>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</si>
  <si>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</si>
  <si>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</si>
  <si>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</si>
  <si>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</si>
  <si>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</si>
  <si>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</si>
  <si>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</si>
  <si>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</si>
  <si>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</si>
  <si>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</si>
  <si>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</si>
  <si>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</si>
  <si>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</si>
  <si>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</si>
  <si>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</si>
  <si>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</si>
  <si>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</si>
  <si>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</si>
  <si>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</si>
  <si>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</si>
  <si>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</si>
  <si>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</si>
  <si>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</si>
  <si>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</si>
  <si>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</si>
  <si>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</si>
  <si>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</si>
  <si>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</si>
  <si>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</si>
  <si>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</si>
  <si>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</si>
  <si>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</si>
  <si>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</si>
  <si>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</si>
  <si>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</si>
  <si>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</si>
  <si>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</si>
  <si>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</si>
  <si>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</si>
  <si>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</si>
  <si>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</si>
  <si>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</si>
  <si>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</si>
  <si>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</si>
  <si>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</si>
  <si>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</si>
  <si>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</si>
  <si>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</si>
  <si>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</si>
  <si>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</si>
  <si>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</si>
  <si>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</si>
  <si>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</si>
  <si>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</si>
  <si>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</si>
  <si>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</si>
  <si>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</si>
  <si>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</si>
  <si>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</si>
  <si>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</si>
  <si>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</si>
  <si>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</si>
  <si>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</si>
  <si>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</si>
  <si>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</si>
  <si>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</si>
  <si>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</si>
  <si>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</si>
  <si>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</si>
  <si>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</si>
  <si>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</si>
  <si>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</si>
  <si>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</si>
  <si>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</si>
  <si>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</si>
  <si>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</si>
  <si>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</si>
  <si>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</si>
  <si>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</si>
  <si>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</si>
  <si>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</si>
  <si>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</si>
  <si>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</si>
  <si>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</si>
  <si>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</si>
  <si>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</si>
  <si>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</si>
  <si>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</si>
  <si>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</si>
  <si>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</si>
  <si>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</si>
  <si>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</si>
  <si>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</si>
  <si>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</si>
  <si>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</si>
  <si>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</si>
  <si>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</si>
  <si>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</si>
  <si>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</si>
  <si>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</si>
  <si>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</si>
  <si>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</si>
  <si>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</si>
  <si>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</si>
  <si>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</si>
  <si>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</si>
  <si>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</si>
  <si>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</si>
  <si>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</si>
  <si>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</si>
  <si>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</si>
  <si>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</si>
  <si>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</si>
  <si>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</si>
  <si>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</si>
  <si>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</si>
  <si>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</si>
  <si>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</si>
  <si>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</si>
  <si>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</si>
  <si>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</si>
  <si>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</si>
  <si>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</si>
  <si>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</si>
  <si>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</si>
  <si>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</si>
  <si>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</si>
  <si>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</si>
  <si>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</si>
  <si>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</si>
  <si>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</si>
  <si>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</si>
  <si>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</si>
  <si>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</si>
  <si>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</si>
  <si>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</si>
  <si>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</si>
  <si>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</si>
  <si>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</si>
  <si>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</si>
  <si>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</si>
  <si>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</si>
  <si>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</si>
  <si>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</si>
  <si>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</si>
  <si>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</si>
  <si>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</si>
  <si>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</si>
  <si>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</si>
  <si>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</si>
  <si>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</si>
  <si>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</si>
  <si>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</si>
  <si>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</si>
  <si>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</si>
  <si>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</si>
  <si>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</si>
  <si>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</si>
  <si>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</si>
  <si>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</si>
  <si>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</si>
  <si>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</si>
  <si>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</si>
  <si>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</si>
  <si>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</si>
  <si>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</si>
  <si>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</si>
  <si>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</si>
  <si>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</si>
  <si>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</si>
  <si>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</si>
  <si>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</si>
  <si>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</si>
  <si>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</si>
  <si>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</si>
  <si>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</si>
  <si>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</si>
  <si>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</si>
  <si>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</si>
  <si>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</si>
  <si>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</si>
  <si>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</si>
  <si>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</si>
  <si>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</si>
  <si>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</si>
  <si>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</si>
  <si>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</si>
  <si>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</si>
  <si>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</si>
  <si>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</si>
  <si>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</si>
  <si>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</si>
  <si>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</si>
  <si>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</si>
  <si>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</si>
  <si>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</si>
  <si>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</si>
  <si>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</si>
  <si>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</si>
  <si>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</si>
  <si>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</si>
  <si>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</si>
  <si>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</si>
  <si>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</si>
  <si>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</si>
  <si>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</si>
  <si>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</si>
  <si>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</si>
  <si>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</si>
  <si>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</si>
  <si>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</si>
  <si>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</si>
  <si>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</si>
  <si>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</si>
  <si>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</si>
  <si>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</si>
  <si>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</si>
  <si>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</si>
  <si>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</si>
  <si>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</si>
  <si>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</si>
  <si>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</si>
  <si>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</si>
  <si>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</si>
  <si>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</si>
  <si>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</si>
  <si>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</si>
  <si>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</si>
  <si>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</si>
  <si>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</si>
  <si>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</si>
  <si>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</si>
  <si>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</si>
  <si>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</si>
  <si>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</si>
  <si>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</si>
  <si>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</si>
  <si>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</si>
  <si>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</si>
  <si>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</si>
  <si>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</si>
  <si>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</si>
  <si>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</si>
  <si>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</si>
  <si>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</si>
  <si>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</si>
  <si>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</si>
  <si>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</si>
  <si>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</si>
  <si>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</si>
  <si>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</si>
  <si>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</si>
  <si>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</si>
  <si>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</si>
  <si>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</si>
  <si>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</si>
  <si>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</si>
  <si>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</si>
  <si>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</si>
  <si>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</si>
  <si>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</si>
  <si>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</si>
  <si>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</si>
  <si>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</si>
  <si>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</si>
  <si>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</si>
  <si>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</si>
  <si>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</si>
  <si>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</si>
  <si>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</si>
  <si>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</si>
  <si>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</si>
  <si>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</si>
  <si>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</si>
  <si>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</si>
  <si>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</si>
  <si>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</si>
  <si>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</si>
  <si>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</si>
  <si>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</si>
  <si>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</si>
  <si>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</si>
  <si>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</si>
  <si>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</si>
  <si>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</si>
  <si>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</si>
  <si>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</si>
  <si>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</si>
  <si>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</si>
  <si>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</si>
  <si>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</si>
  <si>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</si>
  <si>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</si>
  <si>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</si>
  <si>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</si>
  <si>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</si>
  <si>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</si>
  <si>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</si>
  <si>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</si>
  <si>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</si>
  <si>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</si>
  <si>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</si>
  <si>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</si>
  <si>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</si>
  <si>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</si>
  <si>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</si>
  <si>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</si>
  <si>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</si>
  <si>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</si>
  <si>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</si>
  <si>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</si>
  <si>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</si>
  <si>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</si>
  <si>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</si>
  <si>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</si>
  <si>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</si>
  <si>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</si>
  <si>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</si>
  <si>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</si>
  <si>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</si>
  <si>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</si>
  <si>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</si>
  <si>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</si>
  <si>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</si>
  <si>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</si>
  <si>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</si>
  <si>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</si>
  <si>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</si>
  <si>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</si>
  <si>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</si>
  <si>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</si>
  <si>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</si>
  <si>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</si>
  <si>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</si>
  <si>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</si>
  <si>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</si>
  <si>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</si>
  <si>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</si>
  <si>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</si>
  <si>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</si>
  <si>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</si>
  <si>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</si>
  <si>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</si>
  <si>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</si>
  <si>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</si>
  <si>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</si>
  <si>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</si>
  <si>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</si>
  <si>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</si>
  <si>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</si>
  <si>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</si>
  <si>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</si>
  <si>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</si>
  <si>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</si>
  <si>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</si>
  <si>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</si>
  <si>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</si>
  <si>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</si>
  <si>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</si>
  <si>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</si>
  <si>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</si>
  <si>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</si>
  <si>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</si>
  <si>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</si>
  <si>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</si>
  <si>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</si>
  <si>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</si>
  <si>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</si>
  <si>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</si>
  <si>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</si>
  <si>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</si>
  <si>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</si>
  <si>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</si>
  <si>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</si>
  <si>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</si>
  <si>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</si>
  <si>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</si>
  <si>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</si>
  <si>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</si>
  <si>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</si>
  <si>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</si>
  <si>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</si>
  <si>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</si>
  <si>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</si>
  <si>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</si>
  <si>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</si>
  <si>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</si>
  <si>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</si>
  <si>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</si>
  <si>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</si>
  <si>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</si>
  <si>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</si>
  <si>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</si>
  <si>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</si>
  <si>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</si>
  <si>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</si>
  <si>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</si>
  <si>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</si>
  <si>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</si>
  <si>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</si>
  <si>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</si>
  <si>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</si>
  <si>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</si>
  <si>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</si>
  <si>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</si>
  <si>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</si>
  <si>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</si>
  <si>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</si>
  <si>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</si>
  <si>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</si>
  <si>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</si>
  <si>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</si>
  <si>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</si>
  <si>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</si>
  <si>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</si>
  <si>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</si>
  <si>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</si>
  <si>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</si>
  <si>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</si>
  <si>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</si>
  <si>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</si>
  <si>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</si>
  <si>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</si>
  <si>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</si>
  <si>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</si>
  <si>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</si>
  <si>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</si>
  <si>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</si>
  <si>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</si>
  <si>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</si>
  <si>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</si>
  <si>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</si>
  <si>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</si>
  <si>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</si>
  <si>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</si>
  <si>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</si>
  <si>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</si>
  <si>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</si>
  <si>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</si>
  <si>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</si>
  <si>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</si>
  <si>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</si>
  <si>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</si>
  <si>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</si>
  <si>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</si>
  <si>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</si>
  <si>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</si>
  <si>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</si>
  <si>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</si>
  <si>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</si>
  <si>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</si>
  <si>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</si>
  <si>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</si>
  <si>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</si>
  <si>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</si>
  <si>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</si>
  <si>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</si>
  <si>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</si>
  <si>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</si>
  <si>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</si>
  <si>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</si>
  <si>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</si>
  <si>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</si>
  <si>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</si>
  <si>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</si>
  <si>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</si>
  <si>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</si>
  <si>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</si>
  <si>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</si>
  <si>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</si>
  <si>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</si>
  <si>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</si>
  <si>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</si>
  <si>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</si>
  <si>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</si>
  <si>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</si>
  <si>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</si>
  <si>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</si>
  <si>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</si>
  <si>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</si>
  <si>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</si>
  <si>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</si>
  <si>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</si>
  <si>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</si>
  <si>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</si>
  <si>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</si>
  <si>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</si>
  <si>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</si>
  <si>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</si>
  <si>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</si>
  <si>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</si>
  <si>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</si>
  <si>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</si>
  <si>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</si>
  <si>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</si>
  <si>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</si>
  <si>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</si>
  <si>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</si>
  <si>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</si>
  <si>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</si>
  <si>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</si>
  <si>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</si>
  <si>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</si>
  <si>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</si>
  <si>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</si>
  <si>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</si>
  <si>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</si>
  <si>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</si>
  <si>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</si>
  <si>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</si>
  <si>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</si>
  <si>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</si>
  <si>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</si>
  <si>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</si>
  <si>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</si>
  <si>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</si>
  <si>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</si>
  <si>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</si>
  <si>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</si>
  <si>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</si>
  <si>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</si>
  <si>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</si>
  <si>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</si>
  <si>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</si>
  <si>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</si>
  <si>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</si>
  <si>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</si>
  <si>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</si>
  <si>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</si>
  <si>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</si>
  <si>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</si>
  <si>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</si>
  <si>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</si>
  <si>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</si>
  <si>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</si>
  <si>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</si>
  <si>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</si>
  <si>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</si>
  <si>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</si>
  <si>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</si>
  <si>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</si>
  <si>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</si>
  <si>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</si>
  <si>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</si>
  <si>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</si>
  <si>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</si>
  <si>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</si>
  <si>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</si>
  <si>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</si>
  <si>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</si>
  <si>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</si>
  <si>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</si>
  <si>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</si>
  <si>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</si>
  <si>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</si>
  <si>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</si>
  <si>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</si>
  <si>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</si>
  <si>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</si>
  <si>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</si>
  <si>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</si>
  <si>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</si>
  <si>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</si>
  <si>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</si>
  <si>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</si>
  <si>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</si>
  <si>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</si>
  <si>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</si>
  <si>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</si>
  <si>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</si>
  <si>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</si>
  <si>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</si>
  <si>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</si>
  <si>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</si>
  <si>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</si>
  <si>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</si>
  <si>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</si>
  <si>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</si>
  <si>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</si>
  <si>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</si>
  <si>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</si>
  <si>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</si>
  <si>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</si>
  <si>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</si>
  <si>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</si>
  <si>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</si>
  <si>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</si>
  <si>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</si>
  <si>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</si>
  <si>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</si>
  <si>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</si>
  <si>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</si>
  <si>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</si>
  <si>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</si>
  <si>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</si>
  <si>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</si>
  <si>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</si>
  <si>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</si>
  <si>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</si>
  <si>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</si>
  <si>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</si>
  <si>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</si>
  <si>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</si>
  <si>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</si>
  <si>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</si>
  <si>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</si>
  <si>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</si>
  <si>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</si>
  <si>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</si>
  <si>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</si>
  <si>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</si>
  <si>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</si>
  <si>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</si>
  <si>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</si>
  <si>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</si>
  <si>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</si>
  <si>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</si>
  <si>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</si>
  <si>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</si>
  <si>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</si>
  <si>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</si>
  <si>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</si>
  <si>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</si>
  <si>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</si>
  <si>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</si>
  <si>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</si>
  <si>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</si>
  <si>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</si>
  <si>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</si>
  <si>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</si>
  <si>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</si>
  <si>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</si>
  <si>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</si>
  <si>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</si>
  <si>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</si>
  <si>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</si>
  <si>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</si>
  <si>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</si>
  <si>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</si>
  <si>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</si>
  <si>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</si>
  <si>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</si>
  <si>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</si>
  <si>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</si>
  <si>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</si>
  <si>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</si>
  <si>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</si>
  <si>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</si>
  <si>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</si>
  <si>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</si>
  <si>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</si>
  <si>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</si>
  <si>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</si>
  <si>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</si>
  <si>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</si>
  <si>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</si>
  <si>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</si>
  <si>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</si>
  <si>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</si>
  <si>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</si>
  <si>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</si>
  <si>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</si>
  <si>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</si>
  <si>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</si>
  <si>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</si>
  <si>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</si>
  <si>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</si>
  <si>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</si>
  <si>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</si>
  <si>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</si>
  <si>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</si>
  <si>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</si>
  <si>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</si>
  <si>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</si>
  <si>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</si>
  <si>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</si>
  <si>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</si>
  <si>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</si>
  <si>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</si>
  <si>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</si>
  <si>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</si>
  <si>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</si>
  <si>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</si>
  <si>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</si>
  <si>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</si>
  <si>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</si>
  <si>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</si>
  <si>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</si>
  <si>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</si>
  <si>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</si>
  <si>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</si>
  <si>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</si>
  <si>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</si>
  <si>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</si>
  <si>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</si>
  <si>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</si>
  <si>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</si>
  <si>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</si>
  <si>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</si>
  <si>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</si>
  <si>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</si>
  <si>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</si>
  <si>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</si>
  <si>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</si>
  <si>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</si>
  <si>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</si>
  <si>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</si>
  <si>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</si>
  <si>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</si>
  <si>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</si>
  <si>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</si>
  <si>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</si>
  <si>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</si>
  <si>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</si>
  <si>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</si>
  <si>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</si>
  <si>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</si>
  <si>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</si>
  <si>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</si>
  <si>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</si>
  <si>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</si>
  <si>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</si>
  <si>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</si>
  <si>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</si>
  <si>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</si>
  <si>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</si>
  <si>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</si>
  <si>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</si>
  <si>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</si>
  <si>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</si>
  <si>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</si>
  <si>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</si>
  <si>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</si>
  <si>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</si>
  <si>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</si>
  <si>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</si>
  <si>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</si>
  <si>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</si>
  <si>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</si>
  <si>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</si>
  <si>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</si>
  <si>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</si>
  <si>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</si>
  <si>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</si>
  <si>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</si>
  <si>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</si>
  <si>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</si>
  <si>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</si>
  <si>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</si>
  <si>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</si>
  <si>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</si>
  <si>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</si>
  <si>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</si>
  <si>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</si>
  <si>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</si>
  <si>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</si>
  <si>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</si>
  <si>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</si>
  <si>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</si>
  <si>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</si>
  <si>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</si>
  <si>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</si>
  <si>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</si>
  <si>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</si>
  <si>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</si>
  <si>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</si>
  <si>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</si>
  <si>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</si>
  <si>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</si>
  <si>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</si>
  <si>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</si>
  <si>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</si>
  <si>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</si>
  <si>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</si>
  <si>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</si>
  <si>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</si>
  <si>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</si>
  <si>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</si>
  <si>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</si>
  <si>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</si>
  <si>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</si>
  <si>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</si>
  <si>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</si>
  <si>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</si>
  <si>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</si>
  <si>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</si>
  <si>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</si>
  <si>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</si>
  <si>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</si>
  <si>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</si>
  <si>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</si>
  <si>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</si>
  <si>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</si>
  <si>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</si>
  <si>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</si>
  <si>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</si>
  <si>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</si>
  <si>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</si>
  <si>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</si>
  <si>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</si>
  <si>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</si>
  <si>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</si>
  <si>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</si>
  <si>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</si>
  <si>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</si>
  <si>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</si>
  <si>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</si>
  <si>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</si>
  <si>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</si>
  <si>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</si>
  <si>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</si>
  <si>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</si>
  <si>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</si>
  <si>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</si>
  <si>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</si>
  <si>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</si>
  <si>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</si>
  <si>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</si>
  <si>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</si>
  <si>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</si>
  <si>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</si>
  <si>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</si>
  <si>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</si>
  <si>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</si>
  <si>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</si>
  <si>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</si>
  <si>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</si>
  <si>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</si>
  <si>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</si>
  <si>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</si>
  <si>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</si>
  <si>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</si>
  <si>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</si>
  <si>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</si>
  <si>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</si>
  <si>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</si>
  <si>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</si>
  <si>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</si>
  <si>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</si>
  <si>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</si>
  <si>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</si>
  <si>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</si>
  <si>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</si>
  <si>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</si>
  <si>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</si>
  <si>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</si>
  <si>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</si>
  <si>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</si>
  <si>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</si>
  <si>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</si>
  <si>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</si>
  <si>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</si>
  <si>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</si>
  <si>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</si>
  <si>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</si>
  <si>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</si>
  <si>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</si>
  <si>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</si>
  <si>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</si>
  <si>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</si>
  <si>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</si>
  <si>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</si>
  <si>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</si>
  <si>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</si>
  <si>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</si>
  <si>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</si>
  <si>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</si>
  <si>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</si>
  <si>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</si>
  <si>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</si>
  <si>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</si>
  <si>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</si>
  <si>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</si>
  <si>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</si>
  <si>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</si>
  <si>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</si>
  <si>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</si>
  <si>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</si>
  <si>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</si>
  <si>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</si>
  <si>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</si>
  <si>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</si>
  <si>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</si>
  <si>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</si>
  <si>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</si>
  <si>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</si>
  <si>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</si>
  <si>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</si>
  <si>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</si>
  <si>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</si>
  <si>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</si>
  <si>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</si>
  <si>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</si>
  <si>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</si>
  <si>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</si>
  <si>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</si>
  <si>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</si>
  <si>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</si>
  <si>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</si>
  <si>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</si>
  <si>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</si>
  <si>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</si>
  <si>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</si>
  <si>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</si>
  <si>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</si>
  <si>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</si>
  <si>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</si>
  <si>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</si>
  <si>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</si>
  <si>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</si>
  <si>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</si>
  <si>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</si>
  <si>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</si>
  <si>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</si>
  <si>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</si>
  <si>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</si>
  <si>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</si>
  <si>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</si>
  <si>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</si>
  <si>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</si>
  <si>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</si>
  <si>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</si>
  <si>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</si>
  <si>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</si>
  <si>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</si>
  <si>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</si>
  <si>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</si>
  <si>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</si>
  <si>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</si>
  <si>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</si>
  <si>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</si>
  <si>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</si>
  <si>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</si>
  <si>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</si>
  <si>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</si>
  <si>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</si>
  <si>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</si>
  <si>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</si>
  <si>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</si>
  <si>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</si>
  <si>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</si>
  <si>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</si>
  <si>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</si>
  <si>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</si>
  <si>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</si>
  <si>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</si>
  <si>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</si>
  <si>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</si>
  <si>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</si>
  <si>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</si>
  <si>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</si>
  <si>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</si>
  <si>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</si>
  <si>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</si>
  <si>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</si>
  <si>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</si>
  <si>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</si>
  <si>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</si>
  <si>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</si>
  <si>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</si>
  <si>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</si>
  <si>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</si>
  <si>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</si>
  <si>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</si>
  <si>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</si>
  <si>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</si>
  <si>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</si>
  <si>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</si>
  <si>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</si>
  <si>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</si>
  <si>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</si>
  <si>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</si>
  <si>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</si>
  <si>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</si>
  <si>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</si>
  <si>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</si>
  <si>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</si>
  <si>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</si>
  <si>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</si>
  <si>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</si>
  <si>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</si>
  <si>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</si>
  <si>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</si>
  <si>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</si>
  <si>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</si>
  <si>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</si>
  <si>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</si>
  <si>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</si>
  <si>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</si>
  <si>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</si>
  <si>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</si>
  <si>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</si>
  <si>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</si>
  <si>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</si>
  <si>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</si>
  <si>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</si>
  <si>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</si>
  <si>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</si>
  <si>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</si>
  <si>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</si>
  <si>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</si>
  <si>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</si>
  <si>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</si>
  <si>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</si>
  <si>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</si>
  <si>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</si>
  <si>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</si>
  <si>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</si>
  <si>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</si>
  <si>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</si>
  <si>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</si>
  <si>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</si>
  <si>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</si>
  <si>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</si>
  <si>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</si>
  <si>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</si>
  <si>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</si>
  <si>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</si>
  <si>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</si>
  <si>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</si>
  <si>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</si>
  <si>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</si>
  <si>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</si>
  <si>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</si>
  <si>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</si>
  <si>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</si>
  <si>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</si>
  <si>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</si>
  <si>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</si>
  <si>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</si>
  <si>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</si>
  <si>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</si>
  <si>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</si>
  <si>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</si>
  <si>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</si>
  <si>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</si>
  <si>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</si>
  <si>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</si>
  <si>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</si>
  <si>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</si>
  <si>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</si>
  <si>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</si>
  <si>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</si>
  <si>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</si>
  <si>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</si>
  <si>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</si>
  <si>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</si>
  <si>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</si>
  <si>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</si>
  <si>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</si>
  <si>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</si>
  <si>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</si>
  <si>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</si>
  <si>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</si>
  <si>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</si>
  <si>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</si>
  <si>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</si>
  <si>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</si>
  <si>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</si>
  <si>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</si>
  <si>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</si>
  <si>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</si>
  <si>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</si>
  <si>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</si>
  <si>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</si>
  <si>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</si>
  <si>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</si>
  <si>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</si>
  <si>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</si>
  <si>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</si>
  <si>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</si>
  <si>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</si>
  <si>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</si>
  <si>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</si>
  <si>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</si>
  <si>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</si>
  <si>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</si>
  <si>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</si>
  <si>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</si>
  <si>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</si>
  <si>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</si>
  <si>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</si>
  <si>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</si>
  <si>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</si>
  <si>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</si>
  <si>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</si>
  <si>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</si>
  <si>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</si>
  <si>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</si>
  <si>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</si>
  <si>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</si>
  <si>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</si>
  <si>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</si>
  <si>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</si>
  <si>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</si>
  <si>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</si>
  <si>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</si>
  <si>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</si>
  <si>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</si>
  <si>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</si>
  <si>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</si>
  <si>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</si>
  <si>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</si>
  <si>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</si>
  <si>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</si>
  <si>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</si>
  <si>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</si>
  <si>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</si>
  <si>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</si>
  <si>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</si>
  <si>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</si>
  <si>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</si>
  <si>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</si>
  <si>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</si>
  <si>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</si>
  <si>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</si>
  <si>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</si>
  <si>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</si>
  <si>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</si>
  <si>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</si>
  <si>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</si>
  <si>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</si>
  <si>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</si>
  <si>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</si>
  <si>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</si>
  <si>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</si>
  <si>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</si>
  <si>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</si>
  <si>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</si>
  <si>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</si>
  <si>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</si>
  <si>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</si>
  <si>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</si>
  <si>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</si>
  <si>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</si>
  <si>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</si>
  <si>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</si>
  <si>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</si>
  <si>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</si>
  <si>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</si>
  <si>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</si>
  <si>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</si>
  <si>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</si>
  <si>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</si>
  <si>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</si>
  <si>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</si>
  <si>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</si>
  <si>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</si>
  <si>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</si>
  <si>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</si>
  <si>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</si>
  <si>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</si>
  <si>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</si>
  <si>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</si>
  <si>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</si>
  <si>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</si>
  <si>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</si>
  <si>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</si>
  <si>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</si>
  <si>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</si>
  <si>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</si>
  <si>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</si>
  <si>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</si>
  <si>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</si>
  <si>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</si>
  <si>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</si>
  <si>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</si>
  <si>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</si>
  <si>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</si>
  <si>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</si>
  <si>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</si>
  <si>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</si>
  <si>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</si>
  <si>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</si>
  <si>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</si>
  <si>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</si>
  <si>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</si>
  <si>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</si>
  <si>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</si>
  <si>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</si>
  <si>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</si>
  <si>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</si>
  <si>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</si>
  <si>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</si>
  <si>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</si>
  <si>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</si>
  <si>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</si>
  <si>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</si>
  <si>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</si>
  <si>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</si>
  <si>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</si>
  <si>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</si>
  <si>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</si>
  <si>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</si>
  <si>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</si>
  <si>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</si>
  <si>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</si>
  <si>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</si>
  <si>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</si>
  <si>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</si>
  <si>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</si>
  <si>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</si>
  <si>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</si>
  <si>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</si>
  <si>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</si>
  <si>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</si>
  <si>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</si>
  <si>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</si>
  <si>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</si>
  <si>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</si>
  <si>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</si>
  <si>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</si>
  <si>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</si>
  <si>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</si>
  <si>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</si>
  <si>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</si>
  <si>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</si>
  <si>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</si>
  <si>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</si>
  <si>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</si>
  <si>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</si>
  <si>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</si>
  <si>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</si>
  <si>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</si>
  <si>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</si>
  <si>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</si>
  <si>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</si>
  <si>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</si>
  <si>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</si>
  <si>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</si>
  <si>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</si>
  <si>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</si>
  <si>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</si>
  <si>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</si>
  <si>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</si>
  <si>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</si>
  <si>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</si>
  <si>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</si>
  <si>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</si>
  <si>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</si>
  <si>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</si>
  <si>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</si>
  <si>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</si>
  <si>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</si>
  <si>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</si>
  <si>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</si>
  <si>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</si>
  <si>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</si>
  <si>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</si>
  <si>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</si>
  <si>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</si>
  <si>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</si>
  <si>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</si>
  <si>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</si>
  <si>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</si>
  <si>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</si>
  <si>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</si>
  <si>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</si>
  <si>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</si>
  <si>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</si>
  <si>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</si>
  <si>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</si>
  <si>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</si>
  <si>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</si>
  <si>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</si>
  <si>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</si>
  <si>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</si>
  <si>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</si>
  <si>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</si>
  <si>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</si>
  <si>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</si>
  <si>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</si>
  <si>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</si>
  <si>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</si>
  <si>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</si>
  <si>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</si>
  <si>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</si>
  <si>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</si>
  <si>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</si>
  <si>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</si>
  <si>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</si>
  <si>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</si>
  <si>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</si>
  <si>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</si>
  <si>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</si>
  <si>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</si>
  <si>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</si>
  <si>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</si>
  <si>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</si>
  <si>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</si>
  <si>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</si>
  <si>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</si>
  <si>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</si>
  <si>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</si>
  <si>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</si>
  <si>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</si>
  <si>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</si>
  <si>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</si>
  <si>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</si>
  <si>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</si>
  <si>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</si>
  <si>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</si>
  <si>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</si>
  <si>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</si>
  <si>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</si>
  <si>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</si>
  <si>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</si>
  <si>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</si>
  <si>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</si>
  <si>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</si>
  <si>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</si>
  <si>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</si>
  <si>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</si>
  <si>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</si>
  <si>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</si>
  <si>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</si>
  <si>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</si>
  <si>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</si>
  <si>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</si>
  <si>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</si>
  <si>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</si>
  <si>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</si>
  <si>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</si>
  <si>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</si>
  <si>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</si>
  <si>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</si>
  <si>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</si>
  <si>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</si>
  <si>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</si>
  <si>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</si>
  <si>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</si>
  <si>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</si>
  <si>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</si>
  <si>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</si>
  <si>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</si>
  <si>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</si>
  <si>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</si>
  <si>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</si>
  <si>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</si>
  <si>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</si>
  <si>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</si>
  <si>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</si>
  <si>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</si>
  <si>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</si>
  <si>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</si>
  <si>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</si>
  <si>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</si>
  <si>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</si>
  <si>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</si>
  <si>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</si>
  <si>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</si>
  <si>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</si>
  <si>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</si>
  <si>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</si>
  <si>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</si>
  <si>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</si>
  <si>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</si>
  <si>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</si>
  <si>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</si>
  <si>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</si>
  <si>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</si>
  <si>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</si>
  <si>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</si>
  <si>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</si>
  <si>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</si>
  <si>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</si>
  <si>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</si>
  <si>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</si>
  <si>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</si>
  <si>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</si>
  <si>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</si>
  <si>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</si>
  <si>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</si>
  <si>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</si>
  <si>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</si>
  <si>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</si>
  <si>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</si>
  <si>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</si>
  <si>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</si>
  <si>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</si>
  <si>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</si>
  <si>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</si>
  <si>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</si>
  <si>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</si>
  <si>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</si>
  <si>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</si>
  <si>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</si>
  <si>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</si>
  <si>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</si>
  <si>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</si>
  <si>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</si>
  <si>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</si>
  <si>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</si>
  <si>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</si>
  <si>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</si>
  <si>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</si>
  <si>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</si>
  <si>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</si>
  <si>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</si>
  <si>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</si>
  <si>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</si>
  <si>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</si>
  <si>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</si>
  <si>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</si>
  <si>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</si>
  <si>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</si>
  <si>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</si>
  <si>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</si>
  <si>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</si>
  <si>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</si>
  <si>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</si>
  <si>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</si>
  <si>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</si>
  <si>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</si>
  <si>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</si>
  <si>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</si>
  <si>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</si>
  <si>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</si>
  <si>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</si>
  <si>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</si>
  <si>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</si>
  <si>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</si>
  <si>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</si>
  <si>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</si>
  <si>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</si>
  <si>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</si>
  <si>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</si>
  <si>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</si>
  <si>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</si>
  <si>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</si>
  <si>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</si>
  <si>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</si>
  <si>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</si>
  <si>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</si>
  <si>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</si>
  <si>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</si>
  <si>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</si>
  <si>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</si>
  <si>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</si>
  <si>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</si>
  <si>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</si>
  <si>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</si>
  <si>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</si>
  <si>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</si>
  <si>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</si>
  <si>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</si>
  <si>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</si>
  <si>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</si>
  <si>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</si>
  <si>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</si>
  <si>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</si>
  <si>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</si>
  <si>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</si>
  <si>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</si>
  <si>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</si>
  <si>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</si>
  <si>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</si>
  <si>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</si>
  <si>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</si>
  <si>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</si>
  <si>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</si>
  <si>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</si>
  <si>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</si>
  <si>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</si>
  <si>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</si>
  <si>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</si>
  <si>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</si>
  <si>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</si>
  <si>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</si>
  <si>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</si>
  <si>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</si>
  <si>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</si>
  <si>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</si>
  <si>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</si>
  <si>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</si>
  <si>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</si>
  <si>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</si>
  <si>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</si>
  <si>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</si>
  <si>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</si>
  <si>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</si>
  <si>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</si>
  <si>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</si>
  <si>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</si>
  <si>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</si>
  <si>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</si>
  <si>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</si>
  <si>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</si>
  <si>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</si>
  <si>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</si>
  <si>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</si>
  <si>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</si>
  <si>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</si>
  <si>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</si>
  <si>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</si>
  <si>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</si>
  <si>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</si>
  <si>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</si>
  <si>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</si>
  <si>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</si>
  <si>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</si>
  <si>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</si>
  <si>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</si>
  <si>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</si>
  <si>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</si>
  <si>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</si>
  <si>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</si>
  <si>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</si>
  <si>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</si>
  <si>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</si>
  <si>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</si>
  <si>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</si>
  <si>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</si>
  <si>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</si>
  <si>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</si>
  <si>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</si>
  <si>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</si>
  <si>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</si>
  <si>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</si>
  <si>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</si>
  <si>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</si>
  <si>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</si>
  <si>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</si>
  <si>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</si>
  <si>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</si>
  <si>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</si>
  <si>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</si>
  <si>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</si>
  <si>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</si>
  <si>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</si>
  <si>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</si>
  <si>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</si>
  <si>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</si>
  <si>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</si>
  <si>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</si>
  <si>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</si>
  <si>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</si>
  <si>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</si>
  <si>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</si>
  <si>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</si>
  <si>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</si>
  <si>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</si>
  <si>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</si>
  <si>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</si>
  <si>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</si>
  <si>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</si>
  <si>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</si>
  <si>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</si>
  <si>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</si>
  <si>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</si>
  <si>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</si>
  <si>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</si>
  <si>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</si>
  <si>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</si>
  <si>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</si>
  <si>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</si>
  <si>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</si>
  <si>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</si>
  <si>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</si>
  <si>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</si>
  <si>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</si>
  <si>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</si>
  <si>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</si>
  <si>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</si>
  <si>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</si>
  <si>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</si>
  <si>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</si>
  <si>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</si>
  <si>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</si>
  <si>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</si>
  <si>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</si>
  <si>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</si>
  <si>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</si>
  <si>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</si>
  <si>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</si>
  <si>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</si>
  <si>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</si>
  <si>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</si>
  <si>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</si>
  <si>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</si>
  <si>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</si>
  <si>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</si>
  <si>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</si>
  <si>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</si>
  <si>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</si>
  <si>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</si>
  <si>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</si>
  <si>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</si>
  <si>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</si>
  <si>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</si>
  <si>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</si>
  <si>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</si>
  <si>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</si>
  <si>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</si>
  <si>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</si>
  <si>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</si>
  <si>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</si>
  <si>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</si>
  <si>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</si>
  <si>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</si>
  <si>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</si>
  <si>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</si>
  <si>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</si>
  <si>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</si>
  <si>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</si>
  <si>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</si>
  <si>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</si>
  <si>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</si>
  <si>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</si>
  <si>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</si>
  <si>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</si>
  <si>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</si>
  <si>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</si>
  <si>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</si>
  <si>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</si>
  <si>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</si>
  <si>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</si>
  <si>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</si>
  <si>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</si>
  <si>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</si>
  <si>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</si>
  <si>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</si>
  <si>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</si>
  <si>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</si>
  <si>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</si>
  <si>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</si>
  <si>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</si>
  <si>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</si>
  <si>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</si>
  <si>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</si>
  <si>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</si>
  <si>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</si>
  <si>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</si>
  <si>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</si>
  <si>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</si>
  <si>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</si>
  <si>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</si>
  <si>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</si>
  <si>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</si>
  <si>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</si>
  <si>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</si>
  <si>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</si>
  <si>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</si>
  <si>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</si>
  <si>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</si>
  <si>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</si>
  <si>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</si>
  <si>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</si>
  <si>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</si>
  <si>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</si>
  <si>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</si>
  <si>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</si>
  <si>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</si>
  <si>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</si>
  <si>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</si>
  <si>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</si>
  <si>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</si>
  <si>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</si>
  <si>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</si>
  <si>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</si>
  <si>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</si>
  <si>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</si>
  <si>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</si>
  <si>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</si>
  <si>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</si>
  <si>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</si>
  <si>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</si>
  <si>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</si>
  <si>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</si>
  <si>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</si>
  <si>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</si>
  <si>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</si>
  <si>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</si>
  <si>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</si>
  <si>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</si>
  <si>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</si>
  <si>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</si>
  <si>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</si>
  <si>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</si>
  <si>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</si>
  <si>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</si>
  <si>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</si>
  <si>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</si>
  <si>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</si>
  <si>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</si>
  <si>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</si>
  <si>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</si>
  <si>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</si>
  <si>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</si>
  <si>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</si>
  <si>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</si>
  <si>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</si>
  <si>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</si>
  <si>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</si>
  <si>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</si>
  <si>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</si>
  <si>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</si>
  <si>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</si>
  <si>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</si>
  <si>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</si>
  <si>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</si>
  <si>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</si>
  <si>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</si>
  <si>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</si>
  <si>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</si>
  <si>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</si>
  <si>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</si>
  <si>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</si>
  <si>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</si>
  <si>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</si>
  <si>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</si>
  <si>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</si>
  <si>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</si>
  <si>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</si>
  <si>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</si>
  <si>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</si>
  <si>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</si>
  <si>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</si>
  <si>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</si>
  <si>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</si>
  <si>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</si>
  <si>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</si>
  <si>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</si>
  <si>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</si>
  <si>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</si>
  <si>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</si>
  <si>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</si>
  <si>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</si>
  <si>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</si>
  <si>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</si>
  <si>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</si>
  <si>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</si>
  <si>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</si>
  <si>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</si>
  <si>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</si>
  <si>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</si>
  <si>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</si>
  <si>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</si>
  <si>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</si>
  <si>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</si>
  <si>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</si>
  <si>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</si>
  <si>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</si>
  <si>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</si>
  <si>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</si>
  <si>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</si>
  <si>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</si>
  <si>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</si>
  <si>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</si>
  <si>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</si>
  <si>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</si>
  <si>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</si>
  <si>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</si>
  <si>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</si>
  <si>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</si>
  <si>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</si>
  <si>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</si>
  <si>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</si>
  <si>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</si>
  <si>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</si>
  <si>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</si>
  <si>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</si>
  <si>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</si>
  <si>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</si>
  <si>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</si>
  <si>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</si>
  <si>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</si>
  <si>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</si>
  <si>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</si>
  <si>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</si>
  <si>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</si>
  <si>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</si>
  <si>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</si>
  <si>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</si>
  <si>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</si>
  <si>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</si>
  <si>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</si>
  <si>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</si>
  <si>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</si>
  <si>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</si>
  <si>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</si>
  <si>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</si>
  <si>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</si>
  <si>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</si>
  <si>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</si>
  <si>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</si>
  <si>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</si>
  <si>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</si>
  <si>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</si>
  <si>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</si>
  <si>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</si>
  <si>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</si>
  <si>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</si>
  <si>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</si>
  <si>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</si>
  <si>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</si>
  <si>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</si>
  <si>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</si>
  <si>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</si>
  <si>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</si>
  <si>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</si>
  <si>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</si>
  <si>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</si>
  <si>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</si>
  <si>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</si>
  <si>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</si>
  <si>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</si>
  <si>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</si>
  <si>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</si>
  <si>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</si>
  <si>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</si>
  <si>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</si>
  <si>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</si>
  <si>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</si>
  <si>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</si>
  <si>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</si>
  <si>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</si>
  <si>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</si>
  <si>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</si>
  <si>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</si>
  <si>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</si>
  <si>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</si>
  <si>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</si>
  <si>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</si>
  <si>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</si>
  <si>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</si>
  <si>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</si>
  <si>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</si>
  <si>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</si>
  <si>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</si>
  <si>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</si>
  <si>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</si>
  <si>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</si>
  <si>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</si>
  <si>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</si>
  <si>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</si>
  <si>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</si>
  <si>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</si>
  <si>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</si>
  <si>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</si>
  <si>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</si>
  <si>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</si>
  <si>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</si>
  <si>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</si>
  <si>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</si>
  <si>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</si>
  <si>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</si>
  <si>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</si>
  <si>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</si>
  <si>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</si>
  <si>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</si>
  <si>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</si>
  <si>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</si>
  <si>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</si>
  <si>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</si>
  <si>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</si>
  <si>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</si>
  <si>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</si>
  <si>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</si>
  <si>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</si>
  <si>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</si>
  <si>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</si>
  <si>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</si>
  <si>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</si>
  <si>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</si>
  <si>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</si>
  <si>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</si>
  <si>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</si>
  <si>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</si>
  <si>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</si>
  <si>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</si>
  <si>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</si>
  <si>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</si>
  <si>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</si>
  <si>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</si>
  <si>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</si>
  <si>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</si>
  <si>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</si>
  <si>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</si>
  <si>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</si>
  <si>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</si>
  <si>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</si>
  <si>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</si>
  <si>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</si>
  <si>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</si>
  <si>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</si>
  <si>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</si>
  <si>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</si>
  <si>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</si>
  <si>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</si>
  <si>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</si>
  <si>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</si>
  <si>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</si>
  <si>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</si>
  <si>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</si>
  <si>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</si>
  <si>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</si>
  <si>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</si>
  <si>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</si>
  <si>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</si>
  <si>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</si>
  <si>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</si>
  <si>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</si>
  <si>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</si>
  <si>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</si>
  <si>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</si>
  <si>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</si>
  <si>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</si>
  <si>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</si>
  <si>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</si>
  <si>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</si>
  <si>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</si>
  <si>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</si>
  <si>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</si>
  <si>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</si>
  <si>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</si>
  <si>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</si>
  <si>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</si>
  <si>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</si>
  <si>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</si>
  <si>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</si>
  <si>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</si>
  <si>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</si>
  <si>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</si>
  <si>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</si>
  <si>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</si>
  <si>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</si>
  <si>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</si>
  <si>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</si>
  <si>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</si>
  <si>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</si>
  <si>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</si>
  <si>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</si>
  <si>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</si>
  <si>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</si>
  <si>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</si>
  <si>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</si>
  <si>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</si>
  <si>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</si>
  <si>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</si>
  <si>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</si>
  <si>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</si>
  <si>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</si>
  <si>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</si>
  <si>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</si>
  <si>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</si>
  <si>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</si>
  <si>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</si>
  <si>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</si>
  <si>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</si>
  <si>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</si>
  <si>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</si>
  <si>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</si>
  <si>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</si>
  <si>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</si>
  <si>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</si>
  <si>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</si>
  <si>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</si>
  <si>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</si>
  <si>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</si>
  <si>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</si>
  <si>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</si>
  <si>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</si>
  <si>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</si>
  <si>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</si>
  <si>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</si>
  <si>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</si>
  <si>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</si>
  <si>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</si>
  <si>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</si>
  <si>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</si>
  <si>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</si>
  <si>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</si>
  <si>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</si>
  <si>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</si>
  <si>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</si>
  <si>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</si>
  <si>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</si>
  <si>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</si>
  <si>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</si>
  <si>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</si>
  <si>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</si>
  <si>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</si>
  <si>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</si>
  <si>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</si>
  <si>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</si>
  <si>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</si>
  <si>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</si>
  <si>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</si>
  <si>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</si>
  <si>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</si>
  <si>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</si>
  <si>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</si>
  <si>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</si>
  <si>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</si>
  <si>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</si>
  <si>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</si>
  <si>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</si>
  <si>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</si>
  <si>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</si>
  <si>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</si>
  <si>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</si>
  <si>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</si>
  <si>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</si>
  <si>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</si>
  <si>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</si>
  <si>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</si>
  <si>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</si>
  <si>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</si>
  <si>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</si>
  <si>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</si>
  <si>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</si>
  <si>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</si>
  <si>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</si>
  <si>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</si>
  <si>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</si>
  <si>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</si>
  <si>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</si>
  <si>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</si>
  <si>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</si>
  <si>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</si>
  <si>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</si>
  <si>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</si>
  <si>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</si>
  <si>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</si>
  <si>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</si>
  <si>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</si>
  <si>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</si>
  <si>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</si>
  <si>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</si>
  <si>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</si>
  <si>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</si>
  <si>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</si>
  <si>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</si>
  <si>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</si>
  <si>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</si>
  <si>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</si>
  <si>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</si>
  <si>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</si>
  <si>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</si>
  <si>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</si>
  <si>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</si>
  <si>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</si>
  <si>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</si>
  <si>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</si>
  <si>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</si>
  <si>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</si>
  <si>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</si>
  <si>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</si>
  <si>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</si>
  <si>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</si>
  <si>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</si>
  <si>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</si>
  <si>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</si>
  <si>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</si>
  <si>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</si>
  <si>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</si>
  <si>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</si>
  <si>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</si>
  <si>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</si>
  <si>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</si>
  <si>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</si>
  <si>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</si>
  <si>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</si>
  <si>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</si>
  <si>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</si>
  <si>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</si>
  <si>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</si>
  <si>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</si>
  <si>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</si>
  <si>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</si>
  <si>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</si>
  <si>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</si>
  <si>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</si>
  <si>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</si>
  <si>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</si>
  <si>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</si>
  <si>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</si>
  <si>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</si>
  <si>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</si>
  <si>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</si>
  <si>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</si>
  <si>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</si>
  <si>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</si>
  <si>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</si>
  <si>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</si>
  <si>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</si>
  <si>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</si>
  <si>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</si>
  <si>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</si>
  <si>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</si>
  <si>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</si>
  <si>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</si>
  <si>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</si>
  <si>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</si>
  <si>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</si>
  <si>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</si>
  <si>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</si>
  <si>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</si>
  <si>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</si>
  <si>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</si>
  <si>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</si>
  <si>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</si>
  <si>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</si>
  <si>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</si>
  <si>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</si>
  <si>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</si>
  <si>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</si>
  <si>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</si>
  <si>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</si>
  <si>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</si>
  <si>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</si>
  <si>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</si>
  <si>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</si>
  <si>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</si>
  <si>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</si>
  <si>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</si>
  <si>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</si>
  <si>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</si>
  <si>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</si>
  <si>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</si>
  <si>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</si>
  <si>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</si>
  <si>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</si>
  <si>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</si>
  <si>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</si>
  <si>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</si>
  <si>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</si>
  <si>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</si>
  <si>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</si>
  <si>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</si>
  <si>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</si>
  <si>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</si>
  <si>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</si>
  <si>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</si>
  <si>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</si>
  <si>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</si>
  <si>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</si>
  <si>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</si>
  <si>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</si>
  <si>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</si>
  <si>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</si>
  <si>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</si>
  <si>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</si>
  <si>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</si>
  <si>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</si>
  <si>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</si>
  <si>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</si>
  <si>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</si>
  <si>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</si>
  <si>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</si>
  <si>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</si>
  <si>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</si>
  <si>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</si>
  <si>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</si>
  <si>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</si>
  <si>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</si>
  <si>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</si>
  <si>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</si>
  <si>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</si>
  <si>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</si>
  <si>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</si>
  <si>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</si>
  <si>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</si>
  <si>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</si>
  <si>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</si>
  <si>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</si>
  <si>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</si>
  <si>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</si>
  <si>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</si>
  <si>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</si>
  <si>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</si>
  <si>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</si>
  <si>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</si>
  <si>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</si>
  <si>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</si>
  <si>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</si>
  <si>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</si>
  <si>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</si>
  <si>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</si>
  <si>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</si>
  <si>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</si>
  <si>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</si>
  <si>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</si>
  <si>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</si>
  <si>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</si>
  <si>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</si>
  <si>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</si>
  <si>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</si>
  <si>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</si>
  <si>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</si>
  <si>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</si>
  <si>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</si>
  <si>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</si>
  <si>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</si>
  <si>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</si>
  <si>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</si>
  <si>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</si>
  <si>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</si>
  <si>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</si>
  <si>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</si>
  <si>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</si>
  <si>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</si>
  <si>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</si>
  <si>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</si>
  <si>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</si>
  <si>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</si>
  <si>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</si>
  <si>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</si>
  <si>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</si>
  <si>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</si>
  <si>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</si>
  <si>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</si>
  <si>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</si>
  <si>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</si>
  <si>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</si>
  <si>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</si>
  <si>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</si>
  <si>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</si>
  <si>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</si>
  <si>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</si>
  <si>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</si>
  <si>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</si>
  <si>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</si>
  <si>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</si>
  <si>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</si>
  <si>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</si>
  <si>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</si>
  <si>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</si>
  <si>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</si>
  <si>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</si>
  <si>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</si>
  <si>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</si>
  <si>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</si>
  <si>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</si>
  <si>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</si>
  <si>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</si>
  <si>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</si>
  <si>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</si>
  <si>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</si>
  <si>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</si>
  <si>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</si>
  <si>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</si>
  <si>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</si>
  <si>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</si>
  <si>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</si>
  <si>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</si>
  <si>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</si>
  <si>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</si>
  <si>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</si>
  <si>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</si>
  <si>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</si>
  <si>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</si>
  <si>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</si>
  <si>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</si>
  <si>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</si>
  <si>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</si>
  <si>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</si>
  <si>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</si>
  <si>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</si>
  <si>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</si>
  <si>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</si>
  <si>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</si>
  <si>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</si>
  <si>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</si>
  <si>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</si>
  <si>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</si>
  <si>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</si>
  <si>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</si>
  <si>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</si>
  <si>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</si>
  <si>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</si>
  <si>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</si>
  <si>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</si>
  <si>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</si>
  <si>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</si>
  <si>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</si>
  <si>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</si>
  <si>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</si>
  <si>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</si>
  <si>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</si>
  <si>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</si>
  <si>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</si>
  <si>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</si>
  <si>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</si>
  <si>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</si>
  <si>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</si>
  <si>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</si>
  <si>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</si>
  <si>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</si>
  <si>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</si>
  <si>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</si>
  <si>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</si>
  <si>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</si>
  <si>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</si>
  <si>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</si>
  <si>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</si>
  <si>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</si>
  <si>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</si>
  <si>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</si>
  <si>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</si>
  <si>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</si>
  <si>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</si>
  <si>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</si>
  <si>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</si>
  <si>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</si>
  <si>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</si>
  <si>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</si>
  <si>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</si>
  <si>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</si>
  <si>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</si>
  <si>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</si>
  <si>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</si>
  <si>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</si>
  <si>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</si>
  <si>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</si>
  <si>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</si>
  <si>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</si>
  <si>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</si>
  <si>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</si>
  <si>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</si>
  <si>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</si>
  <si>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</si>
  <si>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</si>
  <si>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</si>
  <si>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</si>
  <si>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</si>
  <si>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</si>
  <si>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</si>
  <si>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</si>
  <si>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</si>
  <si>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</si>
  <si>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</si>
  <si>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</si>
  <si>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</si>
  <si>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</si>
  <si>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</si>
  <si>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</si>
  <si>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</si>
  <si>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</si>
  <si>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</si>
  <si>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</si>
  <si>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</si>
  <si>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</si>
  <si>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</si>
  <si>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</si>
  <si>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</si>
  <si>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</si>
  <si>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</si>
  <si>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</si>
  <si>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</si>
  <si>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</si>
  <si>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</si>
  <si>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</si>
  <si>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</si>
  <si>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</si>
  <si>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</si>
  <si>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</si>
  <si>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</si>
  <si>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</si>
  <si>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</si>
  <si>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</si>
  <si>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</si>
  <si>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</si>
  <si>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</si>
  <si>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</si>
  <si>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</si>
  <si>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</si>
  <si>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</si>
  <si>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</si>
  <si>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</si>
  <si>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</si>
  <si>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</si>
  <si>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</si>
  <si>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</si>
  <si>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</si>
  <si>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</si>
  <si>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</si>
  <si>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</si>
  <si>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</si>
  <si>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</si>
  <si>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</si>
  <si>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</si>
  <si>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</si>
  <si>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</si>
  <si>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</si>
  <si>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</si>
  <si>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</si>
  <si>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</si>
  <si>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</si>
  <si>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</si>
  <si>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</si>
  <si>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</si>
  <si>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</si>
  <si>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</si>
  <si>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</si>
  <si>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</si>
  <si>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</si>
  <si>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</si>
  <si>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</si>
  <si>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</si>
  <si>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</si>
  <si>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</si>
  <si>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</si>
  <si>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</si>
  <si>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</si>
  <si>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</si>
  <si>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</si>
  <si>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</si>
  <si>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</si>
  <si>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</si>
  <si>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</si>
  <si>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</si>
  <si>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</si>
  <si>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</si>
  <si>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</si>
  <si>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</si>
  <si>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</si>
  <si>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</si>
  <si>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</si>
  <si>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</si>
  <si>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</si>
  <si>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</si>
  <si>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</si>
  <si>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</si>
  <si>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</si>
  <si>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</si>
  <si>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</si>
  <si>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</si>
  <si>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</si>
  <si>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</si>
  <si>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</si>
  <si>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</si>
  <si>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</si>
  <si>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</si>
  <si>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</si>
  <si>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</si>
  <si>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</si>
  <si>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</si>
  <si>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</si>
  <si>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</si>
  <si>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</si>
  <si>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</si>
  <si>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</si>
  <si>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</si>
  <si>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</si>
  <si>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</si>
  <si>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</si>
  <si>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</si>
  <si>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</si>
  <si>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</si>
  <si>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</si>
  <si>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</si>
  <si>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</si>
  <si>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</si>
  <si>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</si>
  <si>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</si>
  <si>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</si>
  <si>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</si>
  <si>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</si>
  <si>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</si>
  <si>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</si>
  <si>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</si>
  <si>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</si>
  <si>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</si>
  <si>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</si>
  <si>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</si>
  <si>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</si>
  <si>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</si>
  <si>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</si>
  <si>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</si>
  <si>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</si>
  <si>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</si>
  <si>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</si>
  <si>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</si>
  <si>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</si>
  <si>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</si>
  <si>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</si>
  <si>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</si>
  <si>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</si>
  <si>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</si>
  <si>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</si>
  <si>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</si>
  <si>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</si>
  <si>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</si>
  <si>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</si>
  <si>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</si>
  <si>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</si>
  <si>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</si>
  <si>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</si>
  <si>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</si>
  <si>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</si>
  <si>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</si>
  <si>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</si>
  <si>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</si>
  <si>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</si>
  <si>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</si>
  <si>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</si>
  <si>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</si>
  <si>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</si>
  <si>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</si>
  <si>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</si>
  <si>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</si>
  <si>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</si>
  <si>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</si>
  <si>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</si>
  <si>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</si>
  <si>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</si>
  <si>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</si>
  <si>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</si>
  <si>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</si>
  <si>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</si>
  <si>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</si>
  <si>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</si>
  <si>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</si>
  <si>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</si>
  <si>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</si>
  <si>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</si>
  <si>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</si>
  <si>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</si>
  <si>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</si>
  <si>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</si>
  <si>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</si>
  <si>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</si>
  <si>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</si>
  <si>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</si>
  <si>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</si>
  <si>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</si>
  <si>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</si>
  <si>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</si>
  <si>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</si>
  <si>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</si>
  <si>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</si>
  <si>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</si>
  <si>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</si>
  <si>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</si>
  <si>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</si>
  <si>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</si>
  <si>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</si>
  <si>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</si>
  <si>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</si>
  <si>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</si>
  <si>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</si>
  <si>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</si>
  <si>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</si>
  <si>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</si>
  <si>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</si>
  <si>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</si>
  <si>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</si>
  <si>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</si>
  <si>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</si>
  <si>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</si>
  <si>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</si>
  <si>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</si>
  <si>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</si>
  <si>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</si>
  <si>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</si>
  <si>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</si>
  <si>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</si>
  <si>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</si>
  <si>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</si>
  <si>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</si>
  <si>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</si>
  <si>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</si>
  <si>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</si>
  <si>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</si>
  <si>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</si>
  <si>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</si>
  <si>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</si>
  <si>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</si>
  <si>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</si>
  <si>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</si>
  <si>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</si>
  <si>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</si>
  <si>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</si>
  <si>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</si>
  <si>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</si>
  <si>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</si>
  <si>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</si>
  <si>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</si>
  <si>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</si>
  <si>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</si>
  <si>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</si>
  <si>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</si>
  <si>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</si>
  <si>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</si>
  <si>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</si>
  <si>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</si>
  <si>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</si>
  <si>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</si>
  <si>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</si>
  <si>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</si>
  <si>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</si>
  <si>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</si>
  <si>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</si>
  <si>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</si>
  <si>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</si>
  <si>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</si>
  <si>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</si>
  <si>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</si>
  <si>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</si>
  <si>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</si>
  <si>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</si>
  <si>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</si>
  <si>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</si>
  <si>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</si>
  <si>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</si>
  <si>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</si>
  <si>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</si>
  <si>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</si>
  <si>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</si>
  <si>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</si>
  <si>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</si>
  <si>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</si>
  <si>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</si>
  <si>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</si>
  <si>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</si>
  <si>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</si>
  <si>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</si>
  <si>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</si>
  <si>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</si>
  <si>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</si>
  <si>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</si>
  <si>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</si>
  <si>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</si>
  <si>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</si>
  <si>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</si>
  <si>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</si>
  <si>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</si>
  <si>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</si>
  <si>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</si>
  <si>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</si>
  <si>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</si>
  <si>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</si>
  <si>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</si>
  <si>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</si>
  <si>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</si>
  <si>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</si>
  <si>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</si>
  <si>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</si>
  <si>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</si>
  <si>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</si>
  <si>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</si>
  <si>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</si>
  <si>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</si>
  <si>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</si>
  <si>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</si>
  <si>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</si>
  <si>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</si>
  <si>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</si>
  <si>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</si>
  <si>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</si>
  <si>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</si>
  <si>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</si>
  <si>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</si>
  <si>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</si>
  <si>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</si>
  <si>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</si>
  <si>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</si>
  <si>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</si>
  <si>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</si>
  <si>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</si>
  <si>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</si>
  <si>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</si>
  <si>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</si>
  <si>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</si>
  <si>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</si>
  <si>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</si>
  <si>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</si>
  <si>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</si>
  <si>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</si>
  <si>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</si>
  <si>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</si>
  <si>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</si>
  <si>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</si>
  <si>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</si>
  <si>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</si>
  <si>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</si>
  <si>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</si>
  <si>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</si>
  <si>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</si>
  <si>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</si>
  <si>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</si>
  <si>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</si>
  <si>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</si>
  <si>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</si>
  <si>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</si>
  <si>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</si>
  <si>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</si>
  <si>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</si>
  <si>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</si>
  <si>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</si>
  <si>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</si>
  <si>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</si>
  <si>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</si>
  <si>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</si>
  <si>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</si>
  <si>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</si>
  <si>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</si>
  <si>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</si>
  <si>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</si>
  <si>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</si>
  <si>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</si>
  <si>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</si>
  <si>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</si>
  <si>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</si>
  <si>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</si>
  <si>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</si>
  <si>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</si>
  <si>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</si>
  <si>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</si>
  <si>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</si>
  <si>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</si>
  <si>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</si>
  <si>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</si>
  <si>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</si>
  <si>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</si>
  <si>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</si>
  <si>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</si>
  <si>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</si>
  <si>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</si>
  <si>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</si>
  <si>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</si>
  <si>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</si>
  <si>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</si>
  <si>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</si>
  <si>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</si>
  <si>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</si>
  <si>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</si>
  <si>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</si>
  <si>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</si>
  <si>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</si>
  <si>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</si>
  <si>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</si>
  <si>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</si>
  <si>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</si>
  <si>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</si>
  <si>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</si>
  <si>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</si>
  <si>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</si>
  <si>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</si>
  <si>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</si>
  <si>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</si>
  <si>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</si>
  <si>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</si>
  <si>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</si>
  <si>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</si>
  <si>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</si>
  <si>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</si>
  <si>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</si>
  <si>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</si>
  <si>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</si>
  <si>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</si>
  <si>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</si>
  <si>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</si>
  <si>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</si>
  <si>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</si>
  <si>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</si>
  <si>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</si>
  <si>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</si>
  <si>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</si>
  <si>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</si>
  <si>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</si>
  <si>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</si>
  <si>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</si>
  <si>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</si>
  <si>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</si>
  <si>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</si>
  <si>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</si>
  <si>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</si>
  <si>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</si>
  <si>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</si>
  <si>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</si>
  <si>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</si>
  <si>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</si>
  <si>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</si>
  <si>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</si>
  <si>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</si>
  <si>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</si>
  <si>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</si>
  <si>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</si>
  <si>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</si>
  <si>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</si>
  <si>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</si>
  <si>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</si>
  <si>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</si>
  <si>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</si>
  <si>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</si>
  <si>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</si>
  <si>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</si>
  <si>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</si>
  <si>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</si>
  <si>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</si>
  <si>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</si>
  <si>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</si>
  <si>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</si>
  <si>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</si>
  <si>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</si>
  <si>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</si>
  <si>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</si>
  <si>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</si>
  <si>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</si>
  <si>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</si>
  <si>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</si>
  <si>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</si>
  <si>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</si>
  <si>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</si>
  <si>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</si>
  <si>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</si>
  <si>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</si>
  <si>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</si>
  <si>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</si>
  <si>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</si>
  <si>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</si>
  <si>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</si>
  <si>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</si>
  <si>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</si>
  <si>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</si>
  <si>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</si>
  <si>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</si>
  <si>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</si>
  <si>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</si>
  <si>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</si>
  <si>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</si>
  <si>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</si>
  <si>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</si>
  <si>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</si>
  <si>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</si>
  <si>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</si>
  <si>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</si>
  <si>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</si>
  <si>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</si>
  <si>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</si>
  <si>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</si>
  <si>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</si>
  <si>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</si>
  <si>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</si>
  <si>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</si>
  <si>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</si>
  <si>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</si>
  <si>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</si>
  <si>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</si>
  <si>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</si>
  <si>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</si>
  <si>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</si>
  <si>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</si>
  <si>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</si>
  <si>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</si>
  <si>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</si>
  <si>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</si>
  <si>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</si>
  <si>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</si>
  <si>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</si>
  <si>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</si>
  <si>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</si>
  <si>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</si>
  <si>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</si>
  <si>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</si>
  <si>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</si>
  <si>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</si>
  <si>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</si>
  <si>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</si>
  <si>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</si>
  <si>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</si>
  <si>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</si>
  <si>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</si>
  <si>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</si>
  <si>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</si>
  <si>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</si>
  <si>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</si>
  <si>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</si>
  <si>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</si>
  <si>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</si>
  <si>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</si>
  <si>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</si>
  <si>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</si>
  <si>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</si>
  <si>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</si>
  <si>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</si>
  <si>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</si>
  <si>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</si>
  <si>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</si>
  <si>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</si>
  <si>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</si>
  <si>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</si>
  <si>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</si>
  <si>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</si>
  <si>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</si>
  <si>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</si>
  <si>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</si>
  <si>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</si>
  <si>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</si>
  <si>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</si>
  <si>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</si>
  <si>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</si>
  <si>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</si>
  <si>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</si>
  <si>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</si>
  <si>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</si>
  <si>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</si>
  <si>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</si>
  <si>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</si>
  <si>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</si>
  <si>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</si>
  <si>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</si>
  <si>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</si>
  <si>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</si>
  <si>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</si>
  <si>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</si>
  <si>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</si>
  <si>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</si>
  <si>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</si>
  <si>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</si>
  <si>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</si>
  <si>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</si>
  <si>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</si>
  <si>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</si>
  <si>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</si>
  <si>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</si>
  <si>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</si>
  <si>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</si>
  <si>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</si>
  <si>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</si>
  <si>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</si>
  <si>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</si>
  <si>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</si>
  <si>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</si>
  <si>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</si>
  <si>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</si>
  <si>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</si>
  <si>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</si>
  <si>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</si>
  <si>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</si>
  <si>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</si>
  <si>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</si>
  <si>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</si>
  <si>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</si>
  <si>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</si>
  <si>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</si>
  <si>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</si>
  <si>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</si>
  <si>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</si>
  <si>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</si>
  <si>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</si>
  <si>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</si>
  <si>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</si>
  <si>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</si>
  <si>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</si>
  <si>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</si>
  <si>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</si>
  <si>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</si>
  <si>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</si>
  <si>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</si>
  <si>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</si>
  <si>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</si>
  <si>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</si>
  <si>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</si>
  <si>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</si>
  <si>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</si>
  <si>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</si>
  <si>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</si>
  <si>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</si>
  <si>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</si>
  <si>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</si>
  <si>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</si>
  <si>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</si>
  <si>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</si>
  <si>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</si>
  <si>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</si>
  <si>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</si>
  <si>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</si>
  <si>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</si>
  <si>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</si>
  <si>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</si>
  <si>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</si>
  <si>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</si>
  <si>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</si>
  <si>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</si>
  <si>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</si>
  <si>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</si>
  <si>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</si>
  <si>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</si>
  <si>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</si>
  <si>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</si>
  <si>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</si>
  <si>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</si>
  <si>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</si>
  <si>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</si>
  <si>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</si>
  <si>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</si>
  <si>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</si>
  <si>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</si>
  <si>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</si>
  <si>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</si>
  <si>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</si>
  <si>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</si>
  <si>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</si>
  <si>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</si>
  <si>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</si>
  <si>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</si>
  <si>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</si>
  <si>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</si>
  <si>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</si>
  <si>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</si>
  <si>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</si>
  <si>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</si>
  <si>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</si>
  <si>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</si>
  <si>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</si>
  <si>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</si>
  <si>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</si>
  <si>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</si>
  <si>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</si>
  <si>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</si>
  <si>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</si>
  <si>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</si>
  <si>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</si>
  <si>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</si>
  <si>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</si>
  <si>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</si>
  <si>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</si>
  <si>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</si>
  <si>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</si>
  <si>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</si>
  <si>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</si>
  <si>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</si>
  <si>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</si>
  <si>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</si>
  <si>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</si>
  <si>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</si>
  <si>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</si>
  <si>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</si>
  <si>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</si>
  <si>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</si>
  <si>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</si>
  <si>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</si>
  <si>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</si>
  <si>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</si>
  <si>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</si>
  <si>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</si>
  <si>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</si>
  <si>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</si>
  <si>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</si>
  <si>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</si>
  <si>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</si>
  <si>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</si>
  <si>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</si>
  <si>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</si>
  <si>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</si>
  <si>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</si>
  <si>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</si>
  <si>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</si>
  <si>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</si>
  <si>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</si>
  <si>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</si>
  <si>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</si>
  <si>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</si>
  <si>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</si>
  <si>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</si>
  <si>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</si>
  <si>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</si>
  <si>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</si>
  <si>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</si>
  <si>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</si>
  <si>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</si>
  <si>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</si>
  <si>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</si>
  <si>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</si>
  <si>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</si>
  <si>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</si>
  <si>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</si>
  <si>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</si>
  <si>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</si>
  <si>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</si>
  <si>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</si>
  <si>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</si>
  <si>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</si>
  <si>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</si>
  <si>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</si>
  <si>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</si>
  <si>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</si>
  <si>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</si>
  <si>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</si>
  <si>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</si>
  <si>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</si>
  <si>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</si>
  <si>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</si>
  <si>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</si>
  <si>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</si>
  <si>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</si>
  <si>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</si>
  <si>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</si>
  <si>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</si>
  <si>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</si>
  <si>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</si>
  <si>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</si>
  <si>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</si>
  <si>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</si>
  <si>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</si>
  <si>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</si>
  <si>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</si>
  <si>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</si>
  <si>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</si>
  <si>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</si>
  <si>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</si>
  <si>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</si>
  <si>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</si>
  <si>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</si>
  <si>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</si>
  <si>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</si>
  <si>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</si>
  <si>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</si>
  <si>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</si>
  <si>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</si>
  <si>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</si>
  <si>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</si>
  <si>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</si>
  <si>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</si>
  <si>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</si>
  <si>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</si>
  <si>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</si>
  <si>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</si>
  <si>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</si>
  <si>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</si>
  <si>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</si>
  <si>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</si>
  <si>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</si>
  <si>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</si>
  <si>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</si>
  <si>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</si>
  <si>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</si>
  <si>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</si>
  <si>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</si>
  <si>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</si>
  <si>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</si>
  <si>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</si>
  <si>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</si>
  <si>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</si>
  <si>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</si>
  <si>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</si>
  <si>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</si>
  <si>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</si>
  <si>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</si>
  <si>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</si>
  <si>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</si>
  <si>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</si>
  <si>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</si>
  <si>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</si>
  <si>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</si>
  <si>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</si>
  <si>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</si>
  <si>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</si>
  <si>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</si>
  <si>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</si>
  <si>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</si>
  <si>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</si>
  <si>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</si>
  <si>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</si>
  <si>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</si>
  <si>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</si>
  <si>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</si>
  <si>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</si>
  <si>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</si>
  <si>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</si>
  <si>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</si>
  <si>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</si>
  <si>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</si>
  <si>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</si>
  <si>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</si>
  <si>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</si>
  <si>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</si>
  <si>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</si>
  <si>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</si>
  <si>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</si>
  <si>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</si>
  <si>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</si>
  <si>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</si>
  <si>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</si>
  <si>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</si>
  <si>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</si>
  <si>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</si>
  <si>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</si>
  <si>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</si>
  <si>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</si>
  <si>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</si>
  <si>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</si>
  <si>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</si>
  <si>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</si>
  <si>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</si>
  <si>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</si>
  <si>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</si>
  <si>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</si>
  <si>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</si>
  <si>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</si>
  <si>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</si>
  <si>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</si>
  <si>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</si>
  <si>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</si>
  <si>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</si>
  <si>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</si>
  <si>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</si>
  <si>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</si>
  <si>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</si>
  <si>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</si>
  <si>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</si>
  <si>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</si>
  <si>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</si>
  <si>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</si>
  <si>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</si>
  <si>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</si>
  <si>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</si>
  <si>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</si>
  <si>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</si>
  <si>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</si>
  <si>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</si>
  <si>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</si>
  <si>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</si>
  <si>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</si>
  <si>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</si>
  <si>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</si>
  <si>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</si>
  <si>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</si>
  <si>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</si>
  <si>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</si>
  <si>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</si>
  <si>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</si>
  <si>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</si>
  <si>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</si>
  <si>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</si>
  <si>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</si>
  <si>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</si>
  <si>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</si>
  <si>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</si>
  <si>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</si>
  <si>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</si>
  <si>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</si>
  <si>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</si>
  <si>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</si>
  <si>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</si>
  <si>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</si>
  <si>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</si>
  <si>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</si>
  <si>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</si>
  <si>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</si>
  <si>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</si>
  <si>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</si>
  <si>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</si>
  <si>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</si>
  <si>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</si>
  <si>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</si>
  <si>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</si>
  <si>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</si>
  <si>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</si>
  <si>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</si>
  <si>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</si>
  <si>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</si>
  <si>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</si>
  <si>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</si>
  <si>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</si>
  <si>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</si>
  <si>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</si>
  <si>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</si>
  <si>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</si>
  <si>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</si>
  <si>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</si>
  <si>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</si>
  <si>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</si>
  <si>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</si>
  <si>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</si>
  <si>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</si>
  <si>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</si>
  <si>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</si>
  <si>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</si>
  <si>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</si>
  <si>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</si>
  <si>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</si>
  <si>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</si>
  <si>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</si>
  <si>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</si>
  <si>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</si>
  <si>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</si>
  <si>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</si>
  <si>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</si>
  <si>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</si>
  <si>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</si>
  <si>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</si>
  <si>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</si>
  <si>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</si>
  <si>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</si>
  <si>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</si>
  <si>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</si>
  <si>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</si>
  <si>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</si>
  <si>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</si>
  <si>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</si>
  <si>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</si>
  <si>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</si>
  <si>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</si>
  <si>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</si>
  <si>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</si>
  <si>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</si>
  <si>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</si>
  <si>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</si>
  <si>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</si>
  <si>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</si>
  <si>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</si>
  <si>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</si>
  <si>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</si>
  <si>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</si>
  <si>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</si>
  <si>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</si>
  <si>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</si>
  <si>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</si>
  <si>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</si>
  <si>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</si>
  <si>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</si>
  <si>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</si>
  <si>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</si>
  <si>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</si>
  <si>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</si>
  <si>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</si>
  <si>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</si>
  <si>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</si>
  <si>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</si>
  <si>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</si>
  <si>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</si>
  <si>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</si>
  <si>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</si>
  <si>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</si>
  <si>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</si>
  <si>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</si>
  <si>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</si>
  <si>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</si>
  <si>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</si>
  <si>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</si>
  <si>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</si>
  <si>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</si>
  <si>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</si>
  <si>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</si>
  <si>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</si>
  <si>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</si>
  <si>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</si>
  <si>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</si>
  <si>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</si>
  <si>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</si>
  <si>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</si>
  <si>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</si>
  <si>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</si>
  <si>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</si>
  <si>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</si>
  <si>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</si>
  <si>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</si>
  <si>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</si>
  <si>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</si>
  <si>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</si>
  <si>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</si>
  <si>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</si>
  <si>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</si>
  <si>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</si>
  <si>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</si>
  <si>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</si>
  <si>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</si>
  <si>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</si>
  <si>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</si>
  <si>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</si>
  <si>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</si>
  <si>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</si>
  <si>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</si>
  <si>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</si>
  <si>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</si>
  <si>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</si>
  <si>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</si>
  <si>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</si>
  <si>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</si>
  <si>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</si>
  <si>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</si>
  <si>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</si>
  <si>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</si>
  <si>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</si>
  <si>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</si>
  <si>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</si>
  <si>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</si>
  <si>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</si>
  <si>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</si>
  <si>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</si>
  <si>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</si>
  <si>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</si>
  <si>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</si>
  <si>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</si>
  <si>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</si>
  <si>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</si>
  <si>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</si>
  <si>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</si>
  <si>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</si>
  <si>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</si>
  <si>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</si>
  <si>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</si>
  <si>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</si>
  <si>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</si>
  <si>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</si>
  <si>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</si>
  <si>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</si>
  <si>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</si>
  <si>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</si>
  <si>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</si>
  <si>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</si>
  <si>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</si>
  <si>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</si>
  <si>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</si>
  <si>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</si>
  <si>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</si>
  <si>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</si>
  <si>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</si>
  <si>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</si>
  <si>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</si>
  <si>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</si>
  <si>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</si>
  <si>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</si>
  <si>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</si>
  <si>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</si>
  <si>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</si>
  <si>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</si>
  <si>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</si>
  <si>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</si>
  <si>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</si>
  <si>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</si>
  <si>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</si>
  <si>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</si>
  <si>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</si>
  <si>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</si>
  <si>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</si>
  <si>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</si>
  <si>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</si>
  <si>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</si>
  <si>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</si>
  <si>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</si>
  <si>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</si>
  <si>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</si>
  <si>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</si>
  <si>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</si>
  <si>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</si>
  <si>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</si>
  <si>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</si>
  <si>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</si>
  <si>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</si>
  <si>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</si>
  <si>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</si>
  <si>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</si>
  <si>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</si>
  <si>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</si>
  <si>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</si>
  <si>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</si>
  <si>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</si>
  <si>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</si>
  <si>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</si>
  <si>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</si>
  <si>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</si>
  <si>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</si>
  <si>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</si>
  <si>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</si>
  <si>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</si>
  <si>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</si>
  <si>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</si>
  <si>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</si>
  <si>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</si>
  <si>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</si>
  <si>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</si>
  <si>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</si>
  <si>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</si>
  <si>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</si>
  <si>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</si>
  <si>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</si>
  <si>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</si>
  <si>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</si>
  <si>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</si>
  <si>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</si>
  <si>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</si>
  <si>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</si>
  <si>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</si>
  <si>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</si>
  <si>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</si>
  <si>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</si>
  <si>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</si>
  <si>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</si>
  <si>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</si>
  <si>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</si>
  <si>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</si>
  <si>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</si>
  <si>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</si>
  <si>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</si>
  <si>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</si>
  <si>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</si>
  <si>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</si>
  <si>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</si>
  <si>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</si>
  <si>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</si>
  <si>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</si>
  <si>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</si>
  <si>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</si>
  <si>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</si>
  <si>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</si>
  <si>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</si>
  <si>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</si>
  <si>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</si>
  <si>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</si>
  <si>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</si>
  <si>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</si>
  <si>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</si>
  <si>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</si>
  <si>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</si>
  <si>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</si>
  <si>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</si>
  <si>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</si>
  <si>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</si>
  <si>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</si>
  <si>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</si>
  <si>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</si>
  <si>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</si>
  <si>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</si>
  <si>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</si>
  <si>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</si>
  <si>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</si>
  <si>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</si>
  <si>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</si>
  <si>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</si>
  <si>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</si>
  <si>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</si>
  <si>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</si>
  <si>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</si>
  <si>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</si>
  <si>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</si>
  <si>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</si>
  <si>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</si>
  <si>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</si>
  <si>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</si>
  <si>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</si>
  <si>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</si>
  <si>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</si>
  <si>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</si>
  <si>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</si>
  <si>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</si>
  <si>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</si>
  <si>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</si>
  <si>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</si>
  <si>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</si>
  <si>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</si>
  <si>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</si>
  <si>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</si>
  <si>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</si>
  <si>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</si>
  <si>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</si>
  <si>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</si>
  <si>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</si>
  <si>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</si>
  <si>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</si>
  <si>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</si>
  <si>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</si>
  <si>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</si>
  <si>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</si>
  <si>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</si>
  <si>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</si>
  <si>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</si>
  <si>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</si>
  <si>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</si>
  <si>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</si>
  <si>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</si>
  <si>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</si>
  <si>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</si>
  <si>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</si>
  <si>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</si>
  <si>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</si>
  <si>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</si>
  <si>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</si>
  <si>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</si>
  <si>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</si>
  <si>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</si>
  <si>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</si>
  <si>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</si>
  <si>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</si>
  <si>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</si>
  <si>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</si>
  <si>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</si>
  <si>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</si>
  <si>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</si>
  <si>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</si>
  <si>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</si>
  <si>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</si>
  <si>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</si>
  <si>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</si>
  <si>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</si>
  <si>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</si>
  <si>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</si>
  <si>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</si>
  <si>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</si>
  <si>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</si>
  <si>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</si>
  <si>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</si>
  <si>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</si>
  <si>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</si>
  <si>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</si>
  <si>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</si>
  <si>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</si>
  <si>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</si>
  <si>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</si>
  <si>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</si>
  <si>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</si>
  <si>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</si>
  <si>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</si>
  <si>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</si>
  <si>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</si>
  <si>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</si>
  <si>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</si>
  <si>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</si>
  <si>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</si>
  <si>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</si>
  <si>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</si>
  <si>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</si>
  <si>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</si>
  <si>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</si>
  <si>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</si>
  <si>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</si>
  <si>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</si>
  <si>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</si>
  <si>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</si>
  <si>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</si>
  <si>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</si>
  <si>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</si>
  <si>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</si>
  <si>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</si>
  <si>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</si>
  <si>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</si>
  <si>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</si>
  <si>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</si>
  <si>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</si>
  <si>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</si>
  <si>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</si>
  <si>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</si>
  <si>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</si>
  <si>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</si>
  <si>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</si>
  <si>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</si>
  <si>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</si>
  <si>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</si>
  <si>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</si>
  <si>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</si>
  <si>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</si>
  <si>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</si>
  <si>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</si>
  <si>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</si>
  <si>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</si>
  <si>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</si>
  <si>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</si>
  <si>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</si>
  <si>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</si>
  <si>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</si>
  <si>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</si>
  <si>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</si>
  <si>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</si>
  <si>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</si>
  <si>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</si>
  <si>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</si>
  <si>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</si>
  <si>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</si>
  <si>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</si>
  <si>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</si>
  <si>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</si>
  <si>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</si>
  <si>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</si>
  <si>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</si>
  <si>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</si>
  <si>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</si>
  <si>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</si>
  <si>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</si>
  <si>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</si>
  <si>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</si>
  <si>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</si>
  <si>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</si>
  <si>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</si>
  <si>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</si>
  <si>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</si>
  <si>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</si>
  <si>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</si>
  <si>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</si>
  <si>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</si>
  <si>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</si>
  <si>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</si>
  <si>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</si>
  <si>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</si>
  <si>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</si>
  <si>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</si>
  <si>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</si>
  <si>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</si>
  <si>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</si>
  <si>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</si>
  <si>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</si>
  <si>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</si>
  <si>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</si>
  <si>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</si>
  <si>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</si>
  <si>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</si>
  <si>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</si>
  <si>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</si>
  <si>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</si>
  <si>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</si>
  <si>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</si>
  <si>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</si>
  <si>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</si>
  <si>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</si>
  <si>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</si>
  <si>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</si>
  <si>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</si>
  <si>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</si>
  <si>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</si>
  <si>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</si>
  <si>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</si>
  <si>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</si>
  <si>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</si>
  <si>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</si>
  <si>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</si>
  <si>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</si>
  <si>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</si>
  <si>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</si>
  <si>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</si>
  <si>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</si>
  <si>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</si>
  <si>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</si>
  <si>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</si>
  <si>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</si>
  <si>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</si>
  <si>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</si>
  <si>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</si>
  <si>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</si>
  <si>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</si>
  <si>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</si>
  <si>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</si>
  <si>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</si>
  <si>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</si>
  <si>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</si>
  <si>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</si>
  <si>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</si>
  <si>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</si>
  <si>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</si>
  <si>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</si>
  <si>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</si>
  <si>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</si>
  <si>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</si>
  <si>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</si>
  <si>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</si>
  <si>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</si>
  <si>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</si>
  <si>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</si>
  <si>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</si>
  <si>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</si>
  <si>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</si>
  <si>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</si>
  <si>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</si>
  <si>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</si>
  <si>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</si>
  <si>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</si>
  <si>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</si>
  <si>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</si>
  <si>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</si>
  <si>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</si>
  <si>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</si>
  <si>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</si>
  <si>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</si>
  <si>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</si>
  <si>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</si>
  <si>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</si>
  <si>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</si>
  <si>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</si>
  <si>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</si>
  <si>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</si>
  <si>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</si>
  <si>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</si>
  <si>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</si>
  <si>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</si>
  <si>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</si>
  <si>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</si>
  <si>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</si>
  <si>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</si>
  <si>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</si>
  <si>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</si>
  <si>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</si>
  <si>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</si>
  <si>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</si>
  <si>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</si>
  <si>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</si>
  <si>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</si>
  <si>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</si>
  <si>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</si>
  <si>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</si>
  <si>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</si>
  <si>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</si>
  <si>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</si>
  <si>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</si>
  <si>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</si>
  <si>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</si>
  <si>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</si>
  <si>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</si>
  <si>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</si>
  <si>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</si>
  <si>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</si>
  <si>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</si>
  <si>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</si>
  <si>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</si>
  <si>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</si>
  <si>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</si>
  <si>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</si>
  <si>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</si>
  <si>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</si>
  <si>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</si>
  <si>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</si>
  <si>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</si>
  <si>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</si>
  <si>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</si>
  <si>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</si>
  <si>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</si>
  <si>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</si>
  <si>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</si>
  <si>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</si>
  <si>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</si>
  <si>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</si>
  <si>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</si>
  <si>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</si>
  <si>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</si>
  <si>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</si>
  <si>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</si>
  <si>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</si>
  <si>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</si>
  <si>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</si>
  <si>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</si>
  <si>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</si>
  <si>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</si>
  <si>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</si>
  <si>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</si>
  <si>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</si>
  <si>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</si>
  <si>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</si>
  <si>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</si>
  <si>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</si>
  <si>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</si>
  <si>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</si>
  <si>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</si>
  <si>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</si>
  <si>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</si>
  <si>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</si>
  <si>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</si>
  <si>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</si>
  <si>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</si>
  <si>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</si>
  <si>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</si>
  <si>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</si>
  <si>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</si>
  <si>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</si>
  <si>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</si>
  <si>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</si>
  <si>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</si>
  <si>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</si>
  <si>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</si>
  <si>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</si>
  <si>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</si>
  <si>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</si>
  <si>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</si>
  <si>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</si>
  <si>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</si>
  <si>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</si>
  <si>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</si>
  <si>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</si>
  <si>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</si>
  <si>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</si>
  <si>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</si>
  <si>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</si>
  <si>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</si>
  <si>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</si>
  <si>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</si>
  <si>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</si>
  <si>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</si>
  <si>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</si>
  <si>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</si>
  <si>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</si>
  <si>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</si>
  <si>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</si>
  <si>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</si>
  <si>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</si>
  <si>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</si>
  <si>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</si>
  <si>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</si>
  <si>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</si>
  <si>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</si>
  <si>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</si>
  <si>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</si>
  <si>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</si>
  <si>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</si>
  <si>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</si>
  <si>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</si>
  <si>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</si>
  <si>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</si>
  <si>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</si>
  <si>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</si>
  <si>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</si>
  <si>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</si>
  <si>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</si>
  <si>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</si>
  <si>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</si>
  <si>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</si>
  <si>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</si>
  <si>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</si>
  <si>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</si>
  <si>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</si>
  <si>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</si>
  <si>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</si>
  <si>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</si>
  <si>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</si>
  <si>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</si>
  <si>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</si>
  <si>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</si>
  <si>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</si>
  <si>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</si>
  <si>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</si>
  <si>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</si>
  <si>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</si>
  <si>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</si>
  <si>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</si>
  <si>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</si>
  <si>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</si>
  <si>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</si>
  <si>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</si>
  <si>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</si>
  <si>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</si>
  <si>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</si>
  <si>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</si>
  <si>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</si>
  <si>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</si>
  <si>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</si>
  <si>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</si>
  <si>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</si>
  <si>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</si>
  <si>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</si>
  <si>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</si>
  <si>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</si>
  <si>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</si>
  <si>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</si>
  <si>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</si>
  <si>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</si>
  <si>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</si>
  <si>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</si>
  <si>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</si>
  <si>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</si>
  <si>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</si>
  <si>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</si>
  <si>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</si>
  <si>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</si>
  <si>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</si>
  <si>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</si>
  <si>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</si>
  <si>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</si>
  <si>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</si>
  <si>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</si>
  <si>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</si>
  <si>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</si>
  <si>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</si>
  <si>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</si>
  <si>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</si>
  <si>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</si>
  <si>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</si>
  <si>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</si>
  <si>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</si>
  <si>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</si>
  <si>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</si>
  <si>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</si>
  <si>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</si>
  <si>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</si>
  <si>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</si>
  <si>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</si>
  <si>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</si>
  <si>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</si>
  <si>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</si>
  <si>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</si>
  <si>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</si>
  <si>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</si>
  <si>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</si>
  <si>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</si>
  <si>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</si>
  <si>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</si>
  <si>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</si>
  <si>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</si>
  <si>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</si>
  <si>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</si>
  <si>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</si>
  <si>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</si>
  <si>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</si>
  <si>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</si>
  <si>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</si>
  <si>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</si>
  <si>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</si>
  <si>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</si>
  <si>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</si>
  <si>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</si>
  <si>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</si>
  <si>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</si>
  <si>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</si>
  <si>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</si>
  <si>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</si>
  <si>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</si>
  <si>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</si>
  <si>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</si>
  <si>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</si>
  <si>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</si>
  <si>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</si>
  <si>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</si>
  <si>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</si>
  <si>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</si>
  <si>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</si>
  <si>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</si>
  <si>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</si>
  <si>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</si>
  <si>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</si>
  <si>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</si>
  <si>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</si>
  <si>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</si>
  <si>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</si>
  <si>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</si>
  <si>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</si>
  <si>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</si>
  <si>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</si>
  <si>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</si>
  <si>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</si>
  <si>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</si>
  <si>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</si>
  <si>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</si>
  <si>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</si>
  <si>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</si>
  <si>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</si>
  <si>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</si>
  <si>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</si>
  <si>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</si>
  <si>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</si>
  <si>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</si>
  <si>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</si>
  <si>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</si>
  <si>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</si>
  <si>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</si>
  <si>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</si>
  <si>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</si>
  <si>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</si>
  <si>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</si>
  <si>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</si>
  <si>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</si>
  <si>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</si>
  <si>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</si>
  <si>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</si>
  <si>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</si>
  <si>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</si>
  <si>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</si>
  <si>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</si>
  <si>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</si>
  <si>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</si>
  <si>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</si>
  <si>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</si>
  <si>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</si>
  <si>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</si>
  <si>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</si>
  <si>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</si>
  <si>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</si>
  <si>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</si>
  <si>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</si>
  <si>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</si>
  <si>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</si>
  <si>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</si>
  <si>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</si>
  <si>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</si>
  <si>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</si>
  <si>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</si>
  <si>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</si>
  <si>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</si>
  <si>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</si>
  <si>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</si>
  <si>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</si>
  <si>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</si>
  <si>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</si>
  <si>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</si>
  <si>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</si>
  <si>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</si>
  <si>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</si>
  <si>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</si>
  <si>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</si>
  <si>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</si>
  <si>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</si>
  <si>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</si>
  <si>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</si>
  <si>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</si>
  <si>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</si>
  <si>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</si>
  <si>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</si>
  <si>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</si>
  <si>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</si>
  <si>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</si>
  <si>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</si>
  <si>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</si>
  <si>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</si>
  <si>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</si>
  <si>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</si>
  <si>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</si>
  <si>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</si>
  <si>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</si>
  <si>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</si>
  <si>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</si>
  <si>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</si>
  <si>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</si>
  <si>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</si>
  <si>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</si>
  <si>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</si>
  <si>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</si>
  <si>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</si>
  <si>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</si>
  <si>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</si>
  <si>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</si>
  <si>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</si>
  <si>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</si>
  <si>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</si>
  <si>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</si>
  <si>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</si>
  <si>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</si>
  <si>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</si>
  <si>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</si>
  <si>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</si>
  <si>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</si>
  <si>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</si>
  <si>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</si>
  <si>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</si>
  <si>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</si>
  <si>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</si>
  <si>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</si>
  <si>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</si>
  <si>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</si>
  <si>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</si>
  <si>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</si>
  <si>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</si>
  <si>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</si>
  <si>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</si>
  <si>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</si>
  <si>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</si>
  <si>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</si>
  <si>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</si>
  <si>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</si>
  <si>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</si>
  <si>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</si>
  <si>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</si>
  <si>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</si>
  <si>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</si>
  <si>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</si>
  <si>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</si>
  <si>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</si>
  <si>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</si>
  <si>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</si>
  <si>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</si>
  <si>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</si>
  <si>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</si>
  <si>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</si>
  <si>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</si>
  <si>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</si>
  <si>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</si>
  <si>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</si>
  <si>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</si>
  <si>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</si>
  <si>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</si>
  <si>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</si>
  <si>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</si>
  <si>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</si>
  <si>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</si>
  <si>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</si>
  <si>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</si>
  <si>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</si>
  <si>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</si>
  <si>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</si>
  <si>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</si>
  <si>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</si>
  <si>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</si>
  <si>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</si>
  <si>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</si>
  <si>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</si>
  <si>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</si>
  <si>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</si>
  <si>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</si>
  <si>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</si>
  <si>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</si>
  <si>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</si>
  <si>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</si>
  <si>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</si>
  <si>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</si>
  <si>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</si>
  <si>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</si>
  <si>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</si>
  <si>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</si>
  <si>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</si>
  <si>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</si>
  <si>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</si>
  <si>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</si>
  <si>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</si>
  <si>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</si>
  <si>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</si>
  <si>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</si>
  <si>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</si>
  <si>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</si>
  <si>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</si>
  <si>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</si>
  <si>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</si>
  <si>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</si>
  <si>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</si>
  <si>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</si>
  <si>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</si>
  <si>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</si>
  <si>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</si>
  <si>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</si>
  <si>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</si>
  <si>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</si>
  <si>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</si>
  <si>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</si>
  <si>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</si>
  <si>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</si>
  <si>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</si>
  <si>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</si>
  <si>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</si>
  <si>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</si>
  <si>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</si>
  <si>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</si>
  <si>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</si>
  <si>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</si>
  <si>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</si>
  <si>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</si>
  <si>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</si>
  <si>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</si>
  <si>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</si>
  <si>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</si>
  <si>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</si>
  <si>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</si>
  <si>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</si>
  <si>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</si>
  <si>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</si>
  <si>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</si>
  <si>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</si>
  <si>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</si>
  <si>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</si>
  <si>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</si>
  <si>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</si>
  <si>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</si>
  <si>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</si>
  <si>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</si>
  <si>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</si>
  <si>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</si>
  <si>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</si>
  <si>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</si>
  <si>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</si>
  <si>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</si>
  <si>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</si>
  <si>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</si>
  <si>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</si>
  <si>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</si>
  <si>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</si>
  <si>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</si>
  <si>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</si>
  <si>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</si>
  <si>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</si>
  <si>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</si>
  <si>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</si>
  <si>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</si>
  <si>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</si>
  <si>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</si>
  <si>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</si>
  <si>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</si>
  <si>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</si>
  <si>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</si>
  <si>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</si>
  <si>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</si>
  <si>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</si>
  <si>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</si>
  <si>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</si>
  <si>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</si>
  <si>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</si>
  <si>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</si>
  <si>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</si>
  <si>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</si>
  <si>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</si>
  <si>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</si>
  <si>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</si>
  <si>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</si>
  <si>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</si>
  <si>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</si>
  <si>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</si>
  <si>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</si>
  <si>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</si>
  <si>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</si>
  <si>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</si>
  <si>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</si>
  <si>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</si>
  <si>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</si>
  <si>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</si>
  <si>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</si>
  <si>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</si>
  <si>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</si>
  <si>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</si>
  <si>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</si>
  <si>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</si>
  <si>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</si>
  <si>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</si>
  <si>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</si>
  <si>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</si>
  <si>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</si>
  <si>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</si>
  <si>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</si>
  <si>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</si>
  <si>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</si>
  <si>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</si>
  <si>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</si>
  <si>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</si>
  <si>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</si>
  <si>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</si>
  <si>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</si>
  <si>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</si>
  <si>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</si>
  <si>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</si>
  <si>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</si>
  <si>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</si>
  <si>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</si>
  <si>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</si>
  <si>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</si>
  <si>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</si>
  <si>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</si>
  <si>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</si>
  <si>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</si>
  <si>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</si>
  <si>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</si>
  <si>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</si>
  <si>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</si>
  <si>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</si>
  <si>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</si>
  <si>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</si>
  <si>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</si>
  <si>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</si>
  <si>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</si>
  <si>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</si>
  <si>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</si>
  <si>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</si>
  <si>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</si>
  <si>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</si>
  <si>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</si>
  <si>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</si>
  <si>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</si>
  <si>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</si>
  <si>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</si>
  <si>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</si>
  <si>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</si>
  <si>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</si>
  <si>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</si>
  <si>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</si>
  <si>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</si>
  <si>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</si>
  <si>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</si>
  <si>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</si>
  <si>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</si>
  <si>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</si>
  <si>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</si>
  <si>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</si>
  <si>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</si>
  <si>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</si>
  <si>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</si>
  <si>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</si>
  <si>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</si>
  <si>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</si>
  <si>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</si>
  <si>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</si>
  <si>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</si>
  <si>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</si>
  <si>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</si>
  <si>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</si>
  <si>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</si>
  <si>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</si>
  <si>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</si>
  <si>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</si>
  <si>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</si>
  <si>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</si>
  <si>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</si>
  <si>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</si>
  <si>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</si>
  <si>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</si>
  <si>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</si>
  <si>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</si>
  <si>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</si>
  <si>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</si>
  <si>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</si>
  <si>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</si>
  <si>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</si>
  <si>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</si>
  <si>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</si>
  <si>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</si>
  <si>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</si>
  <si>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</si>
  <si>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</si>
  <si>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</si>
  <si>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</si>
  <si>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</si>
  <si>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</si>
  <si>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</si>
  <si>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</si>
  <si>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</si>
  <si>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</si>
  <si>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</si>
  <si>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</si>
  <si>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</si>
  <si>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</si>
  <si>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</si>
  <si>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</si>
  <si>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</si>
  <si>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</si>
  <si>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</si>
  <si>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</si>
  <si>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</si>
  <si>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</si>
  <si>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</si>
  <si>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</si>
  <si>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</si>
  <si>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</si>
  <si>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</si>
  <si>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</si>
  <si>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</si>
  <si>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</si>
  <si>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</si>
  <si>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</si>
  <si>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</si>
  <si>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</si>
  <si>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</si>
  <si>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</si>
  <si>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</si>
  <si>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</si>
  <si>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</si>
  <si>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</si>
  <si>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</si>
  <si>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</si>
  <si>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</si>
  <si>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</si>
  <si>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</si>
  <si>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</si>
  <si>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</si>
  <si>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</si>
  <si>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</si>
  <si>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</si>
  <si>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</si>
  <si>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</si>
  <si>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</si>
  <si>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</si>
  <si>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</si>
  <si>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</si>
  <si>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</si>
  <si>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</si>
  <si>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</si>
  <si>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</si>
  <si>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</si>
  <si>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</si>
  <si>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</si>
  <si>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</si>
  <si>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</si>
  <si>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</si>
  <si>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</si>
  <si>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</si>
  <si>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</si>
  <si>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</si>
  <si>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</si>
  <si>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</si>
  <si>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</si>
  <si>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</si>
  <si>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</si>
  <si>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</si>
  <si>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</si>
  <si>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</si>
  <si>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</si>
  <si>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</si>
  <si>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</si>
  <si>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</si>
  <si>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</si>
  <si>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</si>
  <si>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</si>
  <si>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</si>
  <si>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</si>
  <si>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</si>
  <si>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</si>
  <si>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</si>
  <si>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</si>
  <si>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</si>
  <si>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</si>
  <si>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</si>
  <si>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</si>
  <si>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</si>
  <si>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</si>
  <si>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</si>
  <si>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</si>
  <si>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</si>
  <si>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</si>
  <si>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</si>
  <si>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</si>
  <si>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</si>
  <si>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</si>
  <si>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</si>
  <si>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</si>
  <si>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</si>
  <si>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</si>
  <si>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</si>
  <si>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</si>
  <si>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</si>
  <si>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</si>
  <si>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</si>
  <si>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</si>
  <si>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</si>
  <si>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</si>
  <si>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</si>
  <si>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</si>
  <si>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</si>
  <si>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</si>
  <si>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</si>
  <si>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</si>
  <si>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</si>
  <si>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</si>
  <si>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</si>
  <si>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</si>
  <si>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</si>
  <si>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</si>
  <si>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</si>
  <si>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</si>
  <si>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</si>
  <si>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</si>
  <si>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</si>
  <si>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</si>
  <si>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</si>
  <si>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</si>
  <si>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</si>
  <si>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</si>
  <si>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</si>
  <si>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</si>
  <si>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</si>
  <si>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</si>
  <si>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</si>
  <si>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</si>
  <si>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</si>
  <si>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</si>
  <si>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</si>
  <si>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</si>
  <si>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</si>
  <si>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</si>
  <si>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</si>
  <si>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</si>
  <si>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</si>
  <si>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</si>
  <si>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</si>
  <si>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</si>
  <si>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</si>
  <si>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</si>
  <si>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</si>
  <si>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</si>
  <si>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</si>
  <si>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</si>
  <si>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</si>
  <si>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</si>
  <si>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</si>
  <si>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</si>
  <si>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</si>
  <si>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</si>
  <si>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</si>
  <si>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</si>
  <si>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</si>
  <si>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</si>
  <si>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</si>
  <si>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</si>
  <si>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</si>
  <si>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</si>
  <si>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</si>
  <si>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</si>
  <si>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</si>
  <si>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</si>
  <si>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</si>
  <si>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</si>
  <si>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</si>
  <si>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</si>
  <si>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</si>
  <si>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</si>
  <si>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</si>
  <si>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</si>
  <si>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</si>
  <si>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</si>
  <si>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</si>
  <si>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</si>
  <si>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</si>
  <si>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</si>
  <si>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</si>
  <si>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</si>
  <si>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</si>
  <si>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</si>
  <si>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</si>
  <si>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</si>
  <si>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</si>
  <si>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</si>
  <si>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</si>
  <si>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</si>
  <si>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</si>
  <si>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</si>
  <si>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</si>
  <si>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</si>
  <si>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</si>
  <si>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</si>
  <si>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</si>
  <si>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</si>
  <si>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</si>
  <si>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</si>
  <si>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</si>
  <si>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</si>
  <si>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</si>
  <si>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</si>
  <si>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</si>
  <si>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</si>
  <si>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</si>
  <si>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</si>
  <si>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</si>
  <si>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</si>
  <si>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</si>
  <si>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</si>
  <si>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</si>
  <si>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</si>
  <si>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</si>
  <si>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</si>
  <si>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</si>
  <si>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</si>
  <si>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</si>
  <si>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</si>
  <si>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</si>
  <si>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</si>
  <si>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</si>
  <si>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</si>
  <si>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</si>
  <si>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</si>
  <si>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</si>
  <si>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</si>
  <si>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</si>
  <si>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</si>
  <si>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</si>
  <si>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</si>
  <si>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</si>
  <si>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</si>
  <si>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</si>
  <si>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</si>
  <si>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</si>
  <si>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</si>
  <si>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</si>
  <si>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</si>
  <si>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</si>
  <si>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</si>
  <si>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</si>
  <si>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</si>
  <si>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</si>
  <si>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</si>
  <si>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</si>
  <si>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</si>
  <si>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</si>
  <si>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</si>
  <si>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</si>
  <si>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</si>
  <si>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</si>
  <si>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</si>
  <si>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</si>
  <si>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</si>
  <si>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</si>
  <si>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</si>
  <si>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</si>
  <si>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</si>
  <si>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</si>
  <si>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</si>
  <si>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</si>
  <si>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</si>
  <si>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</si>
  <si>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</si>
  <si>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</si>
  <si>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</si>
  <si>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</si>
  <si>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</si>
  <si>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</si>
  <si>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</si>
  <si>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</si>
  <si>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</si>
  <si>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</si>
  <si>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</si>
  <si>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</si>
  <si>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</si>
  <si>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</si>
  <si>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</si>
  <si>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</si>
  <si>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</si>
  <si>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</si>
  <si>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</si>
  <si>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</si>
  <si>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</si>
  <si>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</si>
  <si>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</si>
  <si>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</si>
  <si>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</si>
  <si>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</si>
  <si>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</si>
  <si>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</si>
  <si>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</si>
  <si>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</si>
  <si>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</si>
  <si>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</si>
  <si>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</si>
  <si>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</si>
  <si>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</si>
  <si>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</si>
  <si>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</si>
  <si>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</si>
  <si>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</si>
  <si>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</si>
  <si>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</si>
  <si>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</si>
  <si>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</si>
  <si>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</si>
  <si>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</si>
  <si>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</si>
  <si>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</si>
  <si>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</si>
  <si>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</si>
  <si>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</si>
  <si>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</si>
  <si>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</si>
  <si>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</si>
  <si>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</si>
  <si>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</si>
  <si>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</si>
  <si>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</si>
  <si>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</si>
  <si>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</si>
  <si>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</si>
  <si>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</si>
  <si>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</si>
  <si>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</si>
  <si>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</si>
  <si>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</si>
  <si>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</si>
  <si>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</si>
  <si>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</si>
  <si>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</si>
  <si>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</si>
  <si>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</si>
  <si>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</si>
  <si>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</si>
  <si>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</si>
  <si>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</si>
  <si>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</si>
  <si>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</si>
  <si>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</si>
  <si>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</si>
  <si>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</si>
  <si>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</si>
  <si>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</si>
  <si>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</si>
  <si>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</si>
  <si>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</si>
  <si>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</si>
  <si>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</si>
  <si>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</si>
  <si>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</si>
  <si>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</si>
  <si>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</si>
  <si>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</si>
  <si>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</si>
  <si>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</si>
  <si>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</si>
  <si>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</si>
  <si>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</si>
  <si>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</si>
  <si>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</si>
  <si>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</si>
  <si>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</si>
  <si>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</si>
  <si>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</si>
  <si>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</si>
  <si>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</si>
  <si>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</si>
  <si>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</si>
  <si>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</si>
  <si>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</si>
  <si>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</si>
  <si>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</si>
  <si>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</si>
  <si>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</si>
  <si>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</si>
  <si>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</si>
  <si>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</si>
  <si>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</si>
  <si>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</si>
  <si>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</si>
  <si>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</si>
  <si>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</si>
  <si>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</si>
  <si>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</si>
  <si>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</si>
  <si>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</si>
  <si>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</si>
  <si>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</si>
  <si>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</si>
  <si>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</si>
  <si>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</si>
  <si>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</si>
  <si>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</si>
  <si>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</si>
  <si>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</si>
  <si>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</si>
  <si>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</si>
  <si>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</si>
  <si>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</si>
  <si>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</si>
  <si>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</si>
  <si>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</si>
  <si>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</si>
  <si>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</si>
  <si>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</si>
  <si>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</si>
  <si>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</si>
  <si>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</si>
  <si>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</si>
  <si>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</si>
  <si>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</si>
  <si>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</si>
  <si>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</si>
  <si>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</si>
  <si>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</si>
  <si>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</si>
  <si>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</si>
  <si>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</si>
  <si>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</si>
  <si>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</si>
  <si>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</si>
  <si>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</si>
  <si>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</si>
  <si>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</si>
  <si>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</si>
  <si>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</si>
  <si>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</si>
  <si>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</si>
  <si>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</si>
  <si>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</si>
  <si>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</si>
  <si>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</si>
  <si>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</si>
  <si>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</si>
  <si>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</si>
  <si>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</si>
  <si>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</si>
  <si>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</si>
  <si>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</si>
  <si>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</si>
  <si>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</si>
  <si>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</si>
  <si>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</si>
  <si>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</si>
  <si>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</si>
  <si>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</si>
  <si>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</si>
  <si>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</si>
  <si>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</si>
  <si>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</si>
  <si>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</si>
  <si>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</si>
  <si>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</si>
  <si>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</si>
  <si>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</si>
  <si>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</si>
  <si>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</si>
  <si>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</si>
  <si>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</si>
  <si>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</si>
  <si>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</si>
  <si>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</si>
  <si>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</si>
  <si>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</si>
  <si>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</si>
  <si>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</si>
  <si>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</si>
  <si>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</si>
  <si>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</si>
  <si>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</si>
  <si>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</si>
  <si>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</si>
  <si>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</si>
  <si>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</si>
  <si>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</si>
  <si>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</si>
  <si>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</si>
  <si>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</si>
  <si>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</si>
  <si>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</si>
  <si>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</si>
  <si>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</si>
  <si>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</si>
  <si>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</si>
  <si>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</si>
  <si>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</si>
  <si>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</si>
  <si>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</si>
  <si>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</si>
  <si>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</si>
  <si>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</si>
  <si>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</si>
  <si>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</si>
  <si>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</si>
  <si>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</si>
  <si>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</si>
  <si>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</si>
  <si>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</si>
  <si>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</si>
  <si>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</si>
  <si>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</si>
  <si>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</si>
  <si>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</si>
  <si>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</si>
  <si>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</si>
  <si>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</si>
  <si>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</si>
  <si>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</si>
  <si>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</si>
  <si>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</si>
  <si>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</si>
  <si>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</si>
  <si>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</si>
  <si>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</si>
  <si>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</si>
  <si>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</si>
  <si>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</si>
  <si>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</si>
  <si>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</si>
  <si>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</si>
  <si>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</si>
  <si>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</si>
  <si>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</si>
  <si>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</si>
  <si>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</si>
  <si>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</si>
  <si>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</si>
  <si>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</si>
  <si>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</si>
  <si>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</si>
  <si>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</si>
  <si>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</si>
  <si>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</si>
  <si>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</si>
  <si>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</si>
  <si>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</si>
  <si>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</si>
  <si>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</si>
  <si>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</si>
  <si>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</si>
  <si>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</si>
  <si>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</si>
  <si>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</si>
  <si>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</si>
  <si>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</si>
  <si>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</si>
  <si>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</si>
  <si>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</si>
  <si>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</si>
  <si>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</si>
  <si>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</si>
  <si>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</si>
  <si>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</si>
  <si>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</si>
  <si>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</si>
  <si>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</si>
  <si>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</si>
  <si>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</si>
  <si>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</si>
  <si>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</si>
  <si>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</si>
  <si>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</si>
  <si>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</si>
  <si>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</si>
  <si>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</si>
  <si>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</si>
  <si>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</si>
  <si>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</si>
  <si>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</si>
  <si>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</si>
  <si>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</si>
  <si>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</si>
  <si>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</si>
  <si>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</si>
  <si>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</si>
  <si>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</si>
  <si>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</si>
  <si>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</si>
  <si>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</si>
  <si>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</si>
  <si>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</si>
  <si>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</si>
  <si>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</si>
  <si>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</si>
  <si>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</si>
  <si>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</si>
  <si>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</si>
  <si>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</si>
  <si>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</si>
  <si>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</si>
  <si>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</si>
  <si>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</si>
  <si>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</si>
  <si>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</si>
  <si>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</si>
  <si>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</si>
  <si>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</si>
  <si>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</si>
  <si>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</si>
  <si>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</si>
  <si>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</si>
  <si>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</si>
  <si>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</si>
  <si>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</si>
  <si>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</si>
  <si>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</si>
  <si>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</si>
  <si>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</si>
  <si>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</si>
  <si>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</si>
  <si>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</si>
  <si>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</si>
  <si>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</si>
  <si>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</si>
  <si>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</si>
  <si>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</si>
  <si>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</si>
  <si>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</si>
  <si>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</si>
  <si>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</si>
  <si>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</si>
  <si>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</si>
  <si>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</si>
  <si>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</si>
  <si>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</si>
  <si>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</si>
  <si>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</si>
  <si>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</si>
  <si>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</si>
  <si>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</si>
  <si>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</si>
  <si>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</si>
  <si>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</si>
  <si>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</si>
  <si>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</si>
  <si>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</si>
  <si>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</si>
  <si>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</si>
  <si>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</si>
  <si>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</si>
  <si>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</si>
  <si>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</si>
  <si>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</si>
  <si>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</si>
  <si>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</si>
  <si>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</si>
  <si>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</si>
  <si>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</si>
  <si>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</si>
  <si>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</si>
  <si>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</si>
  <si>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</si>
  <si>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</si>
  <si>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</si>
  <si>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</si>
  <si>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</si>
  <si>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</si>
  <si>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</si>
  <si>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</si>
  <si>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</si>
  <si>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</si>
  <si>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</si>
  <si>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</si>
  <si>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</si>
  <si>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</si>
  <si>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</si>
  <si>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</si>
  <si>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</si>
  <si>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</si>
  <si>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</si>
  <si>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</si>
  <si>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</si>
  <si>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</si>
  <si>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</si>
  <si>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</si>
  <si>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</si>
  <si>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</si>
  <si>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</si>
  <si>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</si>
  <si>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</si>
  <si>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</si>
  <si>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</si>
  <si>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</si>
  <si>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</si>
  <si>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</si>
  <si>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</si>
  <si>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</si>
  <si>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</si>
  <si>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</si>
  <si>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</si>
  <si>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</si>
  <si>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</si>
  <si>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</si>
  <si>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</si>
  <si>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</si>
  <si>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</si>
  <si>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</si>
  <si>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</si>
  <si>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</si>
  <si>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</si>
  <si>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</si>
  <si>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</si>
  <si>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</si>
  <si>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</si>
  <si>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</si>
  <si>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</si>
  <si>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</si>
  <si>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</si>
  <si>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</si>
  <si>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</si>
  <si>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</si>
  <si>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</si>
  <si>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</si>
  <si>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</si>
  <si>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</si>
  <si>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</si>
  <si>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</si>
  <si>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</si>
  <si>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</si>
  <si>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</si>
  <si>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</si>
  <si>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</si>
  <si>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</si>
  <si>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</si>
  <si>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</si>
  <si>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</si>
  <si>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</si>
  <si>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</si>
  <si>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</si>
  <si>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</si>
  <si>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</si>
  <si>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</si>
  <si>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</si>
  <si>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</si>
  <si>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</si>
  <si>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</si>
  <si>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</si>
  <si>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</si>
  <si>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</si>
  <si>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</si>
  <si>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</si>
  <si>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</si>
  <si>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</si>
  <si>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</si>
  <si>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</si>
  <si>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</si>
  <si>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</si>
  <si>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</si>
  <si>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</si>
  <si>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</si>
  <si>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</si>
  <si>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</si>
  <si>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</si>
  <si>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</si>
  <si>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</si>
  <si>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</si>
  <si>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</si>
  <si>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</si>
  <si>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</si>
  <si>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</si>
  <si>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</si>
  <si>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</si>
  <si>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</si>
  <si>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</si>
  <si>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</si>
  <si>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</si>
  <si>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</si>
  <si>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</si>
  <si>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</si>
  <si>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</si>
  <si>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</si>
  <si>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</si>
  <si>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</si>
  <si>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</si>
  <si>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</si>
  <si>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</si>
  <si>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</si>
  <si>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</si>
  <si>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</si>
  <si>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</si>
  <si>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</si>
  <si>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</si>
  <si>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</si>
  <si>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</si>
  <si>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</si>
  <si>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</si>
  <si>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</si>
  <si>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</si>
  <si>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</si>
  <si>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</si>
  <si>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</si>
  <si>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</si>
  <si>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</si>
  <si>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</si>
  <si>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</si>
  <si>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</si>
  <si>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</si>
  <si>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</si>
  <si>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</si>
  <si>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</si>
  <si>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</si>
  <si>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</si>
  <si>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</si>
  <si>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</si>
  <si>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</si>
  <si>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</si>
  <si>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</si>
  <si>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</si>
  <si>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</si>
  <si>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</si>
  <si>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</si>
  <si>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</si>
  <si>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</si>
  <si>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</si>
  <si>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</si>
  <si>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</si>
  <si>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</si>
  <si>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</si>
  <si>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</si>
  <si>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</si>
  <si>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</si>
  <si>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</si>
  <si>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</si>
  <si>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</si>
  <si>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</si>
  <si>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</si>
  <si>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</si>
  <si>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</si>
  <si>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</si>
  <si>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</si>
  <si>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</si>
  <si>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</si>
  <si>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</si>
  <si>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</si>
  <si>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</si>
  <si>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</si>
  <si>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</si>
  <si>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</si>
  <si>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</si>
  <si>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</si>
  <si>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</si>
  <si>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</si>
  <si>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</si>
  <si>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</si>
  <si>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</si>
  <si>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</si>
  <si>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</si>
  <si>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</si>
  <si>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</si>
  <si>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</si>
  <si>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</si>
  <si>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</si>
  <si>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</si>
  <si>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</si>
  <si>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</si>
  <si>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</si>
  <si>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</si>
  <si>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</si>
  <si>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</si>
  <si>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</si>
  <si>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</si>
  <si>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</si>
  <si>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</si>
  <si>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</si>
  <si>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</si>
  <si>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</si>
  <si>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</si>
  <si>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</si>
  <si>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</si>
  <si>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</si>
  <si>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</si>
  <si>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</si>
  <si>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</si>
  <si>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</si>
  <si>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</si>
  <si>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</si>
  <si>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</si>
  <si>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</si>
  <si>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</si>
  <si>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</si>
  <si>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</si>
  <si>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</si>
  <si>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</si>
  <si>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</si>
  <si>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</si>
  <si>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</si>
  <si>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</si>
  <si>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</si>
  <si>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</si>
  <si>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</si>
  <si>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</si>
  <si>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</si>
  <si>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</si>
  <si>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</si>
  <si>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</si>
  <si>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</si>
  <si>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</si>
  <si>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</si>
  <si>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</si>
  <si>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</si>
  <si>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</si>
  <si>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</si>
  <si>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</si>
  <si>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</si>
  <si>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</si>
  <si>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</si>
  <si>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</si>
  <si>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</si>
  <si>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</si>
  <si>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</si>
  <si>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</si>
  <si>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</si>
  <si>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</si>
  <si>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</si>
  <si>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</si>
  <si>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</si>
  <si>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</si>
  <si>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</si>
  <si>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</si>
  <si>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</si>
  <si>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</si>
  <si>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</si>
  <si>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</si>
  <si>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</si>
  <si>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</si>
  <si>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</si>
  <si>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</si>
  <si>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</si>
  <si>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</si>
  <si>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</si>
  <si>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</si>
  <si>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</si>
  <si>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</si>
  <si>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</si>
  <si>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</si>
  <si>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</si>
  <si>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</si>
  <si>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</si>
  <si>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</si>
  <si>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</si>
  <si>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</si>
  <si>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</si>
  <si>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</si>
  <si>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</si>
  <si>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</si>
  <si>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</si>
  <si>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</si>
  <si>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</si>
  <si>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</si>
  <si>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</si>
  <si>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</si>
  <si>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</si>
  <si>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</si>
  <si>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</si>
  <si>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</si>
  <si>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</si>
  <si>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</si>
  <si>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</si>
  <si>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</si>
  <si>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</si>
  <si>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</si>
  <si>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</si>
  <si>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</si>
  <si>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</si>
  <si>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</si>
  <si>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</si>
  <si>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</si>
  <si>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</si>
  <si>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</si>
  <si>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</si>
  <si>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</si>
  <si>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</si>
  <si>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</si>
  <si>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</si>
  <si>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</si>
  <si>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</si>
  <si>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</si>
  <si>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</si>
  <si>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</si>
  <si>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</si>
  <si>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</si>
  <si>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</si>
  <si>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</si>
  <si>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</si>
  <si>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</si>
  <si>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</si>
  <si>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</si>
  <si>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</si>
  <si>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</si>
  <si>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</si>
  <si>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</si>
  <si>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</si>
  <si>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</si>
  <si>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</si>
  <si>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</si>
  <si>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</si>
  <si>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</si>
  <si>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</si>
  <si>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</si>
  <si>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</si>
  <si>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</si>
  <si>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</si>
  <si>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</si>
  <si>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</si>
  <si>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</si>
  <si>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</si>
  <si>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</si>
  <si>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</si>
  <si>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</si>
  <si>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</si>
  <si>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</si>
  <si>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</si>
  <si>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</si>
  <si>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</si>
  <si>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</si>
  <si>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</si>
  <si>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</si>
  <si>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</si>
  <si>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</si>
  <si>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</si>
  <si>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</si>
  <si>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</si>
  <si>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</si>
  <si>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</si>
  <si>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</si>
  <si>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</si>
  <si>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</si>
  <si>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</si>
  <si>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</si>
  <si>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</si>
  <si>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</si>
  <si>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</si>
  <si>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</si>
  <si>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</si>
  <si>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</si>
  <si>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</si>
  <si>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</si>
  <si>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</si>
  <si>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</si>
  <si>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</si>
  <si>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</si>
  <si>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</si>
  <si>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</si>
  <si>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</si>
  <si>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</si>
  <si>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</si>
  <si>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</si>
  <si>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</si>
  <si>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</si>
  <si>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</si>
  <si>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</si>
  <si>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</si>
  <si>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</si>
  <si>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</si>
  <si>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</si>
  <si>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</si>
  <si>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</si>
  <si>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</si>
  <si>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</si>
  <si>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</si>
  <si>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</si>
  <si>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</si>
  <si>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</si>
  <si>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</si>
  <si>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</si>
  <si>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</si>
  <si>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</si>
  <si>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</si>
  <si>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</si>
  <si>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</si>
  <si>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</si>
  <si>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</si>
  <si>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</si>
  <si>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</si>
  <si>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</si>
  <si>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</si>
  <si>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</si>
  <si>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</si>
  <si>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</si>
  <si>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</si>
  <si>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</si>
  <si>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</si>
  <si>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</si>
  <si>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</si>
  <si>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</si>
  <si>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</si>
  <si>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</si>
  <si>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</si>
  <si>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</si>
  <si>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</si>
  <si>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</si>
  <si>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</si>
  <si>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</si>
  <si>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</si>
  <si>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</si>
  <si>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</si>
  <si>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</si>
  <si>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</si>
  <si>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</si>
  <si>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</si>
  <si>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</si>
  <si>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</si>
  <si>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</si>
  <si>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</si>
  <si>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</si>
  <si>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</si>
  <si>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</si>
  <si>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</si>
  <si>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</si>
  <si>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</si>
  <si>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</si>
  <si>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</si>
  <si>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</si>
  <si>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</si>
  <si>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</si>
  <si>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</si>
  <si>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</si>
  <si>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</si>
  <si>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</si>
  <si>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</si>
  <si>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</si>
  <si>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</si>
  <si>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</si>
  <si>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</si>
  <si>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</si>
  <si>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</si>
  <si>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</si>
  <si>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</si>
  <si>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</si>
  <si>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</si>
  <si>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</si>
  <si>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</si>
  <si>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</si>
  <si>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</si>
  <si>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</si>
  <si>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</si>
  <si>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</si>
  <si>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</si>
  <si>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</si>
  <si>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</si>
  <si>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</si>
  <si>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</si>
  <si>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</si>
  <si>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</si>
  <si>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</si>
  <si>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</si>
  <si>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</si>
  <si>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</si>
  <si>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</si>
  <si>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</si>
  <si>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</si>
  <si>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</si>
  <si>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</si>
  <si>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</si>
  <si>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</si>
  <si>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</si>
  <si>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</si>
  <si>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</si>
  <si>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</si>
  <si>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</si>
  <si>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</si>
  <si>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</si>
  <si>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</si>
  <si>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</si>
  <si>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</si>
  <si>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</si>
  <si>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</si>
  <si>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</si>
  <si>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</si>
  <si>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</si>
  <si>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</si>
  <si>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</si>
  <si>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</si>
  <si>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</si>
  <si>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</si>
  <si>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</si>
  <si>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</si>
  <si>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</si>
  <si>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</si>
  <si>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</si>
  <si>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</si>
  <si>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</si>
  <si>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</si>
  <si>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</si>
  <si>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</si>
  <si>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</si>
  <si>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</si>
  <si>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</si>
  <si>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</si>
  <si>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</si>
  <si>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</si>
  <si>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</si>
  <si>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</si>
  <si>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</si>
  <si>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</si>
  <si>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</si>
  <si>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</si>
  <si>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</si>
  <si>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</si>
  <si>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</si>
  <si>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</si>
  <si>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</si>
  <si>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</si>
  <si>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</si>
  <si>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</si>
  <si>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</si>
  <si>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</si>
  <si>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</si>
  <si>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</si>
  <si>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</si>
  <si>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</si>
  <si>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</si>
  <si>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</si>
  <si>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</si>
  <si>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</si>
  <si>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</si>
  <si>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</si>
  <si>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</si>
  <si>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</si>
  <si>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</si>
  <si>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</si>
  <si>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</si>
  <si>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</si>
  <si>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</si>
  <si>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</si>
  <si>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</si>
  <si>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</si>
  <si>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</si>
  <si>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</si>
  <si>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</si>
  <si>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</si>
  <si>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</si>
  <si>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</si>
  <si>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</si>
  <si>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</si>
  <si>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</si>
  <si>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</si>
  <si>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</si>
  <si>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</si>
  <si>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</si>
  <si>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</si>
  <si>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</si>
  <si>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</si>
  <si>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</si>
  <si>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</si>
  <si>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</si>
  <si>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</si>
  <si>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</si>
  <si>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</si>
  <si>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</si>
  <si>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</si>
  <si>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</si>
  <si>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</si>
  <si>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</si>
  <si>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</si>
  <si>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</si>
  <si>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</si>
  <si>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</si>
  <si>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</si>
  <si>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</si>
  <si>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</si>
  <si>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</si>
  <si>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</si>
  <si>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</si>
  <si>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</si>
  <si>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</si>
  <si>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</si>
  <si>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</si>
  <si>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</si>
  <si>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</si>
  <si>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</si>
  <si>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</si>
  <si>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</si>
  <si>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</si>
  <si>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</si>
  <si>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</si>
  <si>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</si>
  <si>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</si>
  <si>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</si>
  <si>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</si>
  <si>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</si>
  <si>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</si>
  <si>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</si>
  <si>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</si>
  <si>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</si>
  <si>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</si>
  <si>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</si>
  <si>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</si>
  <si>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</si>
  <si>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</si>
  <si>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</si>
  <si>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</si>
  <si>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</si>
  <si>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</si>
  <si>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</si>
  <si>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</si>
  <si>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</si>
  <si>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</si>
  <si>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</si>
  <si>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</si>
  <si>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</si>
  <si>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</si>
  <si>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</si>
  <si>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</si>
  <si>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</si>
  <si>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</si>
  <si>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</si>
  <si>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</si>
  <si>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</si>
  <si>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</si>
  <si>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</si>
  <si>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</si>
  <si>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</si>
  <si>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</si>
  <si>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</si>
  <si>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</si>
  <si>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</si>
  <si>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</si>
  <si>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</si>
  <si>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</si>
  <si>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</si>
  <si>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</si>
  <si>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</si>
  <si>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</si>
  <si>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</si>
  <si>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</si>
  <si>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</si>
  <si>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</si>
  <si>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</si>
  <si>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</si>
  <si>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</si>
  <si>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</si>
  <si>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</si>
  <si>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</si>
  <si>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</si>
  <si>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</si>
  <si>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</si>
  <si>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</si>
  <si>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</si>
  <si>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</si>
  <si>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</si>
  <si>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</si>
  <si>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</si>
  <si>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</si>
  <si>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</si>
  <si>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</si>
  <si>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</si>
  <si>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</si>
  <si>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</si>
  <si>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</si>
  <si>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</si>
  <si>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</si>
  <si>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</si>
  <si>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</si>
  <si>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</si>
  <si>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</si>
  <si>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</si>
  <si>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</si>
  <si>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</si>
  <si>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</si>
  <si>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</si>
  <si>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</si>
  <si>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</si>
  <si>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</si>
  <si>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</si>
  <si>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</si>
  <si>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</si>
  <si>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</si>
  <si>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</si>
  <si>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</si>
  <si>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</si>
  <si>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</si>
  <si>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</si>
  <si>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</si>
  <si>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</si>
  <si>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</si>
  <si>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</si>
  <si>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</si>
  <si>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</si>
  <si>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</si>
  <si>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</si>
  <si>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</si>
  <si>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</si>
  <si>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</si>
  <si>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</si>
  <si>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</si>
  <si>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</si>
  <si>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</si>
  <si>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</si>
  <si>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</si>
  <si>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</si>
  <si>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</si>
  <si>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</si>
  <si>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</si>
  <si>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</si>
  <si>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</si>
  <si>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</si>
  <si>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</si>
  <si>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</si>
  <si>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</si>
  <si>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</si>
  <si>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</si>
  <si>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</si>
  <si>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</si>
  <si>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</si>
  <si>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</si>
  <si>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</si>
  <si>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</si>
  <si>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</si>
  <si>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</si>
  <si>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</si>
  <si>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</si>
  <si>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</si>
  <si>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</si>
  <si>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</si>
  <si>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</si>
  <si>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</si>
  <si>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</si>
  <si>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</si>
  <si>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</si>
  <si>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</si>
  <si>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</si>
  <si>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</si>
  <si>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</si>
  <si>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</si>
  <si>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</si>
  <si>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</si>
  <si>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</si>
  <si>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</si>
  <si>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</si>
  <si>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</si>
  <si>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</si>
  <si>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</si>
  <si>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</si>
  <si>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</si>
  <si>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</si>
  <si>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</si>
  <si>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</si>
  <si>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</si>
  <si>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</si>
  <si>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</si>
  <si>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</si>
  <si>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</si>
  <si>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</si>
  <si>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</si>
  <si>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</si>
  <si>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</si>
  <si>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</si>
  <si>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</si>
  <si>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</si>
  <si>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</si>
  <si>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</si>
  <si>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</si>
  <si>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</si>
  <si>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</si>
  <si>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</si>
  <si>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</si>
  <si>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</si>
  <si>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</si>
  <si>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</si>
  <si>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</si>
  <si>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</si>
  <si>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</si>
  <si>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</si>
  <si>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</si>
  <si>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</si>
  <si>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</si>
  <si>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</si>
  <si>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</si>
  <si>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</si>
  <si>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</si>
  <si>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</si>
  <si>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</si>
  <si>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</si>
  <si>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</si>
  <si>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</si>
  <si>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</si>
  <si>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</si>
  <si>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</si>
  <si>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</si>
  <si>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</si>
  <si>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</si>
  <si>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</si>
  <si>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</si>
  <si>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</si>
  <si>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</si>
  <si>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</si>
  <si>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</si>
  <si>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</si>
  <si>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</si>
  <si>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</si>
  <si>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</si>
  <si>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</si>
  <si>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</si>
  <si>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</si>
  <si>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</si>
  <si>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</si>
  <si>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</si>
  <si>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</si>
  <si>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</si>
  <si>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</si>
  <si>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</si>
  <si>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</si>
  <si>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</si>
  <si>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</si>
  <si>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</si>
  <si>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</si>
  <si>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</si>
  <si>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</si>
  <si>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</si>
  <si>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</si>
  <si>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</si>
  <si>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</si>
  <si>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</si>
  <si>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</si>
  <si>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</si>
  <si>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</si>
  <si>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</si>
  <si>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</si>
  <si>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</si>
  <si>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</si>
  <si>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</si>
  <si>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</si>
  <si>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</si>
  <si>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</si>
  <si>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</si>
  <si>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</si>
  <si>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</si>
  <si>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</si>
  <si>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</si>
  <si>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</si>
  <si>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</si>
  <si>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</si>
  <si>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</si>
  <si>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</si>
  <si>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</si>
  <si>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</si>
  <si>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</si>
  <si>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</si>
  <si>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</si>
  <si>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</si>
  <si>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</si>
  <si>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</si>
  <si>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</si>
  <si>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</si>
  <si>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</si>
  <si>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</si>
  <si>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</si>
  <si>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</si>
  <si>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</si>
  <si>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</si>
  <si>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</si>
  <si>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</si>
  <si>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</si>
  <si>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</si>
  <si>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</si>
  <si>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</si>
  <si>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</si>
  <si>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</si>
  <si>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</si>
  <si>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</si>
  <si>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</si>
  <si>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</si>
  <si>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</si>
  <si>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</si>
  <si>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</si>
  <si>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</si>
  <si>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</si>
  <si>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</si>
  <si>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</si>
  <si>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</si>
  <si>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</si>
  <si>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</si>
  <si>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</si>
  <si>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</si>
  <si>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</si>
  <si>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</si>
  <si>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</si>
  <si>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</si>
  <si>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</si>
  <si>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</si>
  <si>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</si>
  <si>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</si>
  <si>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</si>
  <si>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</si>
  <si>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</si>
  <si>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</si>
  <si>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</si>
  <si>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</si>
  <si>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</si>
  <si>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</si>
  <si>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</si>
  <si>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</si>
  <si>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</si>
  <si>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</si>
  <si>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</si>
  <si>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</si>
  <si>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</si>
  <si>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</si>
  <si>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</si>
  <si>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</si>
  <si>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</si>
  <si>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</si>
  <si>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</si>
  <si>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</si>
  <si>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</si>
  <si>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</si>
  <si>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</si>
  <si>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</si>
  <si>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</si>
  <si>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</si>
  <si>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</si>
  <si>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</si>
  <si>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</si>
  <si>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</si>
  <si>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</si>
  <si>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</si>
  <si>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</si>
  <si>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</si>
  <si>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</si>
  <si>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</si>
  <si>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</si>
  <si>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</si>
  <si>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</si>
  <si>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</si>
  <si>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</si>
  <si>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</si>
  <si>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</si>
  <si>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</si>
  <si>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</si>
  <si>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</si>
  <si>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</si>
  <si>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</si>
  <si>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</si>
  <si>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</si>
  <si>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</si>
  <si>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</si>
  <si>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</si>
  <si>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</si>
  <si>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</si>
  <si>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</si>
  <si>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</si>
  <si>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</si>
  <si>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</si>
  <si>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</si>
  <si>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</si>
  <si>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</si>
  <si>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</si>
  <si>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</si>
  <si>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</si>
  <si>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</si>
  <si>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</si>
  <si>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</si>
  <si>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</si>
  <si>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</si>
  <si>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</si>
  <si>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</si>
  <si>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</si>
  <si>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</si>
  <si>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</si>
  <si>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</si>
  <si>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</si>
  <si>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</si>
  <si>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</si>
  <si>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</si>
  <si>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</si>
  <si>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</si>
  <si>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</si>
  <si>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</si>
  <si>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</si>
  <si>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</si>
  <si>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</si>
  <si>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</si>
  <si>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</si>
  <si>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</si>
  <si>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</si>
  <si>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</si>
  <si>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</si>
  <si>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</si>
  <si>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</si>
  <si>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</si>
  <si>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</si>
  <si>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</si>
  <si>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</si>
  <si>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</si>
  <si>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</si>
  <si>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</si>
  <si>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</si>
  <si>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</si>
  <si>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</si>
  <si>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</si>
  <si>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</si>
  <si>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</si>
  <si>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</si>
  <si>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</si>
  <si>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</si>
  <si>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</si>
  <si>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</si>
  <si>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</si>
  <si>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</si>
  <si>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</si>
  <si>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</si>
  <si>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</si>
  <si>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</si>
  <si>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</si>
  <si>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</si>
  <si>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</si>
  <si>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</si>
  <si>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</si>
  <si>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</si>
  <si>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</si>
  <si>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</si>
  <si>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</si>
  <si>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</si>
  <si>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</si>
  <si>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</si>
  <si>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</si>
  <si>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</si>
  <si>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</si>
  <si>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</si>
  <si>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</si>
  <si>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</si>
  <si>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</si>
  <si>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</si>
  <si>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</si>
  <si>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</si>
  <si>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</si>
  <si>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</si>
  <si>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</si>
  <si>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</si>
  <si>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</si>
  <si>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</si>
  <si>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</si>
  <si>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</si>
  <si>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</si>
  <si>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</si>
  <si>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</si>
  <si>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</si>
  <si>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</si>
  <si>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</si>
  <si>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</si>
  <si>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</si>
  <si>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</si>
  <si>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</si>
  <si>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</si>
  <si>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</si>
  <si>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</si>
  <si>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</si>
  <si>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</si>
  <si>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</si>
  <si>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</si>
  <si>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</si>
  <si>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</si>
  <si>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</si>
  <si>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</si>
  <si>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</si>
  <si>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</si>
  <si>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</si>
  <si>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</si>
  <si>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</si>
  <si>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</si>
  <si>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</si>
  <si>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</si>
  <si>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</si>
  <si>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</si>
  <si>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</si>
  <si>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</si>
  <si>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</si>
  <si>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</si>
  <si>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</si>
  <si>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</si>
  <si>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</si>
  <si>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</si>
  <si>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</si>
  <si>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</si>
  <si>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</si>
  <si>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</si>
  <si>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</si>
  <si>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</si>
  <si>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</si>
  <si>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</si>
  <si>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</si>
  <si>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</si>
  <si>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</si>
  <si>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</si>
  <si>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</si>
  <si>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</si>
  <si>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</si>
  <si>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</si>
  <si>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</si>
  <si>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</si>
  <si>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</si>
  <si>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</si>
  <si>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</si>
  <si>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</si>
  <si>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</si>
  <si>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</si>
  <si>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</si>
  <si>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</si>
  <si>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</si>
  <si>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</si>
  <si>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</si>
  <si>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</si>
  <si>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</si>
  <si>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</si>
  <si>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</si>
  <si>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</si>
  <si>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</si>
  <si>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</si>
  <si>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</si>
  <si>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</si>
  <si>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</si>
  <si>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</si>
  <si>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</si>
  <si>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</si>
  <si>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</si>
  <si>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</si>
  <si>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</si>
  <si>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</si>
  <si>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</si>
  <si>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</si>
  <si>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</si>
  <si>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</si>
  <si>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</si>
  <si>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</si>
  <si>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</si>
  <si>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</si>
  <si>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</si>
  <si>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</si>
  <si>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</si>
  <si>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</si>
  <si>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</si>
  <si>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</si>
  <si>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</si>
  <si>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</si>
  <si>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</si>
  <si>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</si>
  <si>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</si>
  <si>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</si>
  <si>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</si>
  <si>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</si>
  <si>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</si>
  <si>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</si>
  <si>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</si>
  <si>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</si>
  <si>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</si>
  <si>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</si>
  <si>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</si>
  <si>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</si>
  <si>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</si>
  <si>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</si>
  <si>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</si>
  <si>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</si>
  <si>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</si>
  <si>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</si>
  <si>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</si>
  <si>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</si>
  <si>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</si>
  <si>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</si>
  <si>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</si>
  <si>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</si>
  <si>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</si>
  <si>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</si>
  <si>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</si>
  <si>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</si>
  <si>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</si>
  <si>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</si>
  <si>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</si>
  <si>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</si>
  <si>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</si>
  <si>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</si>
  <si>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</si>
  <si>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</si>
  <si>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</si>
  <si>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</si>
  <si>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</si>
  <si>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</si>
  <si>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</si>
  <si>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</si>
  <si>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</si>
  <si>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</si>
  <si>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</si>
  <si>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</si>
  <si>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</si>
  <si>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</si>
  <si>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</si>
  <si>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</si>
  <si>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</si>
  <si>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</si>
  <si>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</si>
  <si>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</si>
  <si>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</si>
  <si>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</si>
  <si>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</si>
  <si>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</si>
  <si>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</si>
  <si>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</si>
  <si>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</si>
  <si>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</si>
  <si>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</si>
  <si>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</si>
  <si>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</si>
  <si>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</si>
  <si>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</si>
  <si>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</si>
  <si>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</si>
  <si>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</si>
  <si>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</si>
  <si>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</si>
  <si>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</si>
  <si>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</si>
  <si>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</si>
  <si>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</si>
  <si>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</si>
  <si>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</si>
  <si>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</si>
  <si>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</si>
  <si>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</si>
  <si>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</si>
  <si>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</si>
  <si>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</si>
  <si>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</si>
  <si>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</si>
  <si>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</si>
  <si>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</si>
  <si>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</si>
  <si>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</si>
  <si>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</si>
  <si>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</si>
  <si>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</si>
  <si>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</si>
  <si>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</si>
  <si>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</si>
  <si>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</si>
  <si>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</si>
  <si>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</si>
  <si>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</si>
  <si>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</si>
  <si>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</si>
  <si>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</si>
  <si>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</si>
  <si>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</si>
  <si>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</si>
  <si>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</si>
  <si>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</si>
  <si>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</si>
  <si>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</si>
  <si>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</si>
  <si>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</si>
  <si>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</si>
  <si>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</si>
  <si>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</si>
  <si>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</si>
  <si>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</si>
  <si>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</si>
  <si>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</si>
  <si>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</si>
  <si>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</si>
  <si>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</si>
  <si>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</si>
  <si>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</si>
  <si>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</si>
  <si>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</si>
  <si>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</si>
  <si>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</si>
  <si>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</si>
  <si>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</si>
  <si>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</si>
  <si>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</si>
  <si>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</si>
  <si>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</si>
  <si>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</si>
  <si>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</si>
  <si>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</si>
  <si>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</si>
  <si>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</si>
  <si>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</si>
  <si>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</si>
  <si>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</si>
  <si>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</si>
  <si>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</si>
  <si>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</si>
  <si>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</si>
  <si>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</si>
  <si>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</si>
  <si>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</si>
  <si>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</si>
  <si>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</si>
  <si>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</si>
  <si>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</si>
  <si>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</si>
  <si>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</si>
  <si>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</si>
  <si>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</si>
  <si>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</si>
  <si>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</si>
  <si>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</si>
  <si>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</si>
  <si>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</si>
  <si>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</si>
  <si>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</si>
  <si>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</si>
  <si>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</si>
  <si>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</si>
  <si>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</si>
  <si>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</si>
  <si>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</si>
  <si>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</si>
  <si>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</si>
  <si>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</si>
  <si>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</si>
  <si>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</si>
  <si>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</si>
  <si>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</si>
  <si>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</si>
  <si>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</si>
  <si>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</si>
  <si>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</si>
  <si>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</si>
  <si>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</si>
  <si>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</si>
  <si>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</si>
  <si>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</si>
  <si>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</si>
  <si>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</si>
  <si>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</si>
  <si>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</si>
  <si>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</si>
  <si>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</si>
  <si>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</si>
  <si>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</si>
  <si>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</si>
  <si>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</si>
  <si>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</si>
  <si>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</si>
  <si>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</si>
  <si>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</si>
  <si>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</si>
  <si>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</si>
  <si>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</si>
  <si>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</si>
  <si>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</si>
  <si>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</si>
  <si>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</si>
  <si>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</si>
  <si>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</si>
  <si>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</si>
  <si>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</si>
  <si>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</si>
  <si>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</si>
  <si>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</si>
  <si>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</si>
  <si>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</si>
  <si>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</si>
  <si>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</si>
  <si>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</si>
  <si>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</si>
  <si>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</si>
  <si>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</si>
  <si>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</si>
  <si>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</si>
  <si>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</si>
  <si>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</si>
  <si>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</si>
  <si>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</si>
  <si>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</si>
  <si>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</si>
  <si>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</si>
  <si>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</si>
  <si>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</si>
  <si>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</si>
  <si>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</si>
  <si>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</si>
  <si>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</si>
  <si>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</si>
  <si>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</si>
  <si>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</si>
  <si>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</si>
  <si>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</si>
  <si>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</si>
  <si>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</si>
  <si>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</si>
  <si>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</si>
  <si>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</si>
  <si>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</si>
  <si>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</si>
  <si>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</si>
  <si>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</si>
  <si>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</si>
  <si>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</si>
  <si>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</si>
  <si>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</si>
  <si>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</si>
  <si>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</si>
  <si>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</si>
  <si>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</si>
  <si>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</si>
  <si>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</si>
  <si>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</si>
  <si>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</si>
  <si>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</si>
  <si>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</si>
  <si>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</si>
  <si>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</si>
  <si>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</si>
  <si>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</si>
  <si>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</si>
  <si>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</si>
  <si>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</si>
  <si>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</si>
  <si>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</si>
  <si>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</si>
  <si>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</si>
  <si>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</si>
  <si>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</si>
  <si>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</si>
  <si>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</si>
  <si>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</si>
  <si>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</si>
  <si>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</si>
  <si>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</si>
  <si>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</si>
  <si>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</si>
  <si>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</si>
  <si>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</si>
  <si>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</si>
  <si>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</si>
  <si>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</si>
  <si>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</si>
  <si>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</si>
  <si>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</si>
  <si>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</si>
  <si>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</si>
  <si>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</si>
  <si>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</si>
  <si>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</si>
  <si>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</si>
  <si>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</si>
  <si>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</si>
  <si>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</si>
  <si>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</si>
  <si>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</si>
  <si>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</si>
  <si>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</si>
  <si>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</si>
  <si>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</si>
  <si>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</si>
  <si>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</si>
  <si>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</si>
  <si>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</si>
  <si>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</si>
  <si>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</si>
  <si>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</si>
  <si>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</si>
  <si>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</si>
  <si>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</si>
  <si>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</si>
  <si>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</si>
  <si>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</si>
  <si>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</si>
  <si>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</si>
  <si>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</si>
  <si>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</si>
  <si>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</si>
  <si>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</si>
  <si>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</si>
  <si>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</si>
  <si>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</si>
  <si>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</si>
  <si>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</si>
  <si>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</si>
  <si>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</si>
  <si>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</si>
  <si>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</si>
  <si>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</si>
  <si>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</si>
  <si>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</si>
  <si>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</si>
  <si>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</si>
  <si>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</si>
  <si>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</si>
  <si>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</si>
  <si>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</si>
  <si>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</si>
  <si>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</si>
  <si>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</si>
  <si>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</si>
  <si>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</si>
  <si>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</si>
  <si>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</si>
  <si>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</si>
  <si>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</si>
  <si>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</si>
  <si>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</si>
  <si>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</si>
  <si>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</si>
  <si>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</si>
  <si>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</si>
  <si>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</si>
  <si>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</si>
  <si>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</si>
  <si>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</si>
  <si>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</si>
  <si>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</si>
  <si>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</si>
  <si>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</si>
  <si>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</si>
  <si>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</si>
  <si>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</si>
  <si>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</si>
  <si>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</si>
  <si>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</si>
  <si>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</si>
  <si>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</si>
  <si>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</si>
  <si>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</si>
  <si>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</si>
  <si>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</si>
  <si>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</si>
  <si>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</si>
  <si>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</si>
  <si>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</si>
  <si>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</si>
  <si>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</si>
  <si>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</si>
  <si>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</si>
  <si>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</si>
  <si>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</si>
  <si>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</si>
  <si>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</si>
  <si>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</si>
  <si>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</si>
  <si>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</si>
  <si>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</si>
  <si>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</si>
  <si>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</si>
  <si>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</si>
  <si>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</si>
  <si>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</si>
  <si>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</si>
  <si>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</si>
  <si>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</si>
  <si>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</si>
  <si>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</si>
  <si>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</si>
  <si>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</si>
  <si>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</si>
  <si>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</si>
  <si>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</si>
  <si>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</si>
  <si>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</si>
  <si>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</si>
  <si>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</si>
  <si>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</si>
  <si>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</si>
  <si>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</si>
  <si>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</si>
  <si>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</si>
  <si>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</si>
  <si>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</si>
  <si>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</si>
  <si>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</si>
  <si>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</si>
  <si>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</si>
  <si>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</si>
  <si>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</si>
  <si>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</si>
  <si>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</si>
  <si>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</si>
  <si>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</si>
  <si>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</si>
  <si>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</si>
  <si>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</si>
  <si>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</si>
  <si>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</si>
  <si>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</si>
  <si>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</si>
  <si>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</si>
  <si>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</si>
  <si>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</si>
  <si>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</si>
  <si>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</si>
  <si>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</si>
  <si>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</si>
  <si>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</si>
  <si>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</si>
  <si>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</si>
  <si>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</si>
  <si>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</si>
  <si>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</si>
  <si>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</si>
  <si>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</si>
  <si>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</si>
  <si>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</si>
  <si>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</si>
  <si>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</si>
  <si>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</si>
  <si>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</si>
  <si>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</si>
  <si>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</si>
  <si>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</si>
  <si>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</si>
  <si>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</si>
  <si>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</si>
  <si>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</si>
  <si>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</si>
  <si>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</si>
  <si>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</si>
  <si>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</si>
  <si>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</si>
  <si>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</si>
  <si>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</si>
  <si>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</si>
  <si>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</si>
  <si>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</si>
  <si>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</si>
  <si>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</si>
  <si>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</si>
  <si>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</si>
  <si>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</si>
  <si>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</si>
  <si>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</si>
  <si>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</si>
  <si>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</si>
  <si>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</si>
  <si>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</si>
  <si>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</si>
  <si>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</si>
  <si>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</si>
  <si>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</si>
  <si>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</si>
  <si>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</si>
  <si>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</si>
  <si>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</si>
  <si>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</si>
  <si>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</si>
  <si>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</si>
  <si>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</si>
  <si>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</si>
  <si>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</si>
  <si>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</si>
  <si>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</si>
  <si>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</si>
  <si>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</si>
  <si>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</si>
  <si>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</si>
  <si>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</si>
  <si>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</si>
  <si>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</si>
  <si>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</si>
  <si>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</si>
  <si>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</si>
  <si>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</si>
  <si>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</si>
  <si>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</si>
  <si>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</si>
  <si>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</si>
  <si>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</si>
  <si>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</si>
  <si>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</si>
  <si>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</si>
  <si>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</si>
  <si>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</si>
  <si>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</si>
  <si>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</si>
  <si>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</si>
  <si>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</si>
  <si>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</si>
  <si>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</si>
  <si>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</si>
  <si>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</si>
  <si>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</si>
  <si>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</si>
  <si>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</si>
  <si>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</si>
  <si>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</si>
  <si>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</si>
  <si>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</si>
  <si>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</si>
  <si>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</si>
  <si>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</si>
  <si>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</si>
  <si>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</si>
  <si>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</si>
  <si>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</si>
  <si>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</si>
  <si>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</si>
  <si>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</si>
  <si>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</si>
  <si>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</si>
  <si>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</si>
  <si>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</si>
  <si>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</si>
  <si>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</si>
  <si>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</si>
  <si>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</si>
  <si>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</si>
  <si>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</si>
  <si>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</si>
  <si>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</si>
  <si>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</si>
  <si>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</si>
  <si>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</si>
  <si>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</si>
  <si>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</si>
  <si>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</si>
  <si>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</si>
  <si>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</si>
  <si>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</si>
  <si>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</si>
  <si>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</si>
  <si>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</si>
  <si>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</si>
  <si>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</si>
  <si>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</si>
  <si>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</si>
  <si>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</si>
  <si>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</si>
  <si>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</si>
  <si>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</si>
  <si>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</si>
  <si>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</si>
  <si>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</si>
  <si>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</si>
  <si>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</si>
  <si>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</si>
  <si>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</si>
  <si>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</si>
  <si>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</si>
  <si>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</si>
  <si>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</si>
  <si>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</si>
  <si>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</si>
  <si>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</si>
  <si>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</si>
  <si>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</si>
  <si>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</si>
  <si>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</si>
  <si>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</si>
  <si>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</si>
  <si>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</si>
  <si>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</si>
  <si>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</si>
  <si>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</si>
  <si>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</si>
  <si>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</si>
  <si>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</si>
  <si>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</si>
  <si>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</si>
  <si>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</si>
  <si>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</si>
  <si>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</si>
  <si>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</si>
  <si>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</si>
  <si>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</si>
  <si>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</si>
  <si>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</si>
  <si>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</si>
  <si>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</si>
  <si>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</si>
  <si>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</si>
  <si>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</si>
  <si>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</si>
  <si>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</si>
  <si>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</si>
  <si>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</si>
  <si>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</si>
  <si>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</si>
  <si>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</si>
  <si>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</si>
  <si>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</si>
  <si>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</si>
  <si>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</si>
  <si>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</si>
  <si>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</si>
  <si>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</si>
  <si>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</si>
  <si>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</si>
  <si>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</si>
  <si>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</si>
  <si>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</si>
  <si>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</si>
  <si>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</si>
  <si>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</si>
  <si>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</si>
  <si>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</si>
  <si>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</si>
  <si>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</si>
  <si>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</si>
  <si>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</si>
  <si>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</si>
  <si>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</si>
  <si>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</si>
  <si>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</si>
  <si>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</si>
  <si>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</si>
  <si>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</si>
  <si>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</si>
  <si>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</si>
  <si>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</si>
  <si>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</si>
  <si>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</si>
  <si>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</si>
  <si>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</si>
  <si>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</si>
  <si>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</si>
  <si>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</si>
  <si>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</si>
  <si>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</si>
  <si>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</si>
  <si>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</si>
  <si>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</si>
  <si>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</si>
  <si>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</si>
  <si>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</si>
  <si>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</si>
  <si>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</si>
  <si>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</si>
  <si>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</si>
  <si>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</si>
  <si>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</si>
  <si>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</si>
  <si>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</si>
  <si>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</si>
  <si>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</si>
  <si>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</si>
  <si>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</si>
  <si>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</si>
  <si>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</si>
  <si>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</si>
  <si>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</si>
  <si>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</si>
  <si>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</si>
  <si>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</si>
  <si>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</si>
  <si>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</si>
  <si>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</si>
  <si>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</si>
  <si>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</si>
  <si>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</si>
  <si>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</si>
  <si>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</si>
  <si>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</si>
  <si>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</si>
  <si>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</si>
  <si>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</si>
  <si>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</si>
  <si>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</si>
  <si>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</si>
  <si>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</si>
  <si>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</si>
  <si>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</si>
  <si>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</si>
  <si>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</si>
  <si>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</si>
  <si>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</si>
  <si>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</si>
  <si>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</si>
  <si>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</si>
  <si>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</si>
  <si>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</si>
  <si>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</si>
  <si>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</si>
  <si>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</si>
  <si>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</si>
  <si>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</si>
  <si>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</si>
  <si>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</si>
  <si>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</si>
  <si>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</si>
  <si>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</si>
  <si>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</si>
  <si>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</si>
  <si>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</si>
  <si>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</si>
  <si>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</si>
  <si>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</si>
  <si>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</si>
  <si>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</si>
  <si>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</si>
  <si>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</si>
  <si>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</si>
  <si>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</si>
  <si>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</si>
  <si>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</si>
  <si>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</si>
  <si>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</si>
  <si>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</si>
  <si>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</si>
  <si>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</si>
  <si>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</si>
  <si>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</si>
  <si>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</si>
  <si>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</si>
  <si>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</si>
  <si>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</si>
  <si>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</si>
  <si>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</si>
  <si>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</si>
  <si>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</si>
  <si>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</si>
  <si>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</si>
  <si>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</si>
  <si>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</si>
  <si>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</si>
  <si>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</si>
  <si>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</si>
  <si>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</si>
  <si>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</si>
  <si>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</si>
  <si>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</si>
  <si>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</si>
  <si>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</si>
  <si>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</si>
  <si>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</si>
  <si>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</si>
  <si>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</si>
  <si>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</si>
  <si>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</si>
  <si>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</si>
  <si>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</si>
  <si>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</si>
  <si>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</si>
  <si>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</si>
  <si>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</si>
  <si>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</si>
  <si>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</si>
  <si>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</si>
  <si>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</si>
  <si>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</si>
  <si>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</si>
  <si>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</si>
  <si>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</si>
  <si>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</si>
  <si>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</si>
  <si>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</si>
  <si>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</si>
  <si>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</si>
  <si>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</si>
  <si>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</si>
  <si>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</si>
  <si>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</si>
  <si>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</si>
  <si>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</si>
  <si>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</si>
  <si>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</si>
  <si>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</si>
  <si>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</si>
  <si>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</si>
  <si>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</si>
  <si>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</si>
  <si>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</si>
  <si>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</si>
  <si>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</si>
  <si>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</si>
  <si>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</si>
  <si>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</si>
  <si>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</si>
  <si>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</si>
  <si>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</si>
  <si>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</si>
  <si>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</si>
  <si>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</si>
  <si>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</si>
  <si>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</si>
  <si>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</si>
  <si>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</si>
  <si>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</si>
  <si>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</si>
  <si>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</si>
  <si>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</si>
  <si>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</si>
  <si>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</si>
  <si>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</si>
  <si>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</si>
  <si>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</si>
  <si>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</si>
  <si>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</si>
  <si>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</si>
  <si>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</si>
  <si>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</si>
  <si>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</si>
  <si>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</si>
  <si>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</si>
  <si>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</si>
  <si>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</si>
  <si>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</si>
  <si>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</si>
  <si>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</si>
  <si>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</si>
  <si>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</si>
  <si>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</si>
  <si>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</si>
  <si>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</si>
  <si>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</si>
  <si>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</si>
  <si>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</si>
  <si>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</si>
  <si>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</si>
  <si>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</si>
  <si>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</si>
  <si>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</si>
  <si>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</si>
  <si>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</si>
  <si>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</si>
  <si>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</si>
  <si>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</si>
  <si>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</si>
  <si>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</si>
  <si>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</si>
  <si>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</si>
  <si>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</si>
  <si>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</si>
  <si>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</si>
  <si>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</si>
  <si>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</si>
  <si>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</si>
  <si>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</si>
  <si>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</si>
  <si>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</si>
  <si>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</si>
  <si>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</si>
  <si>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</si>
  <si>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</si>
  <si>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</si>
  <si>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</si>
  <si>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</si>
  <si>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</si>
  <si>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</si>
  <si>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</si>
  <si>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</si>
  <si>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</si>
  <si>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</si>
  <si>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</si>
  <si>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</si>
  <si>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</si>
  <si>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</si>
  <si>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</si>
  <si>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</si>
  <si>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</si>
  <si>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</si>
  <si>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</si>
  <si>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</si>
  <si>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</si>
  <si>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</si>
  <si>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</si>
  <si>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</si>
  <si>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</si>
  <si>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</si>
  <si>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</si>
  <si>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</si>
  <si>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</si>
  <si>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</si>
  <si>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</si>
  <si>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</si>
  <si>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</si>
  <si>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</si>
  <si>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</si>
  <si>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</si>
  <si>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</si>
  <si>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</si>
  <si>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</si>
  <si>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</si>
  <si>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</si>
  <si>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</si>
  <si>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</si>
  <si>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</si>
  <si>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</si>
  <si>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</si>
  <si>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</si>
  <si>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</si>
  <si>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</si>
  <si>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</si>
  <si>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</si>
  <si>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</si>
  <si>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</si>
  <si>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</si>
  <si>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</si>
  <si>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</si>
  <si>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</si>
  <si>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</si>
  <si>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</si>
  <si>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</si>
  <si>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</si>
  <si>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</si>
  <si>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</si>
  <si>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</si>
  <si>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</si>
  <si>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</si>
  <si>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</si>
  <si>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</si>
  <si>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</si>
  <si>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</si>
  <si>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</si>
  <si>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</si>
  <si>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</si>
  <si>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</si>
  <si>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</si>
  <si>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</si>
  <si>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</si>
  <si>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</si>
  <si>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</si>
  <si>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</si>
  <si>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</si>
  <si>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</si>
  <si>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</si>
  <si>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</si>
  <si>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</si>
  <si>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</si>
  <si>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</si>
  <si>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</si>
  <si>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</si>
  <si>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</si>
  <si>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</si>
  <si>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</si>
  <si>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</si>
  <si>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</si>
  <si>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</si>
  <si>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</si>
  <si>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</si>
  <si>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</si>
  <si>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</si>
  <si>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</si>
  <si>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</si>
  <si>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</si>
  <si>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</si>
  <si>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</si>
  <si>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</si>
  <si>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</si>
  <si>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</si>
  <si>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</si>
  <si>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</si>
  <si>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</si>
  <si>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</si>
  <si>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</si>
  <si>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</si>
  <si>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</si>
  <si>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</si>
  <si>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</si>
  <si>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</si>
  <si>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</si>
  <si>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</si>
  <si>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</si>
  <si>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</si>
  <si>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</si>
  <si>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</si>
  <si>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</si>
  <si>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</si>
  <si>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</si>
  <si>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</si>
  <si>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</si>
  <si>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</si>
  <si>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</si>
  <si>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</si>
  <si>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</si>
  <si>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</si>
  <si>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</si>
  <si>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</si>
  <si>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</si>
  <si>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</si>
  <si>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</si>
  <si>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</si>
  <si>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</si>
  <si>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</si>
  <si>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</si>
  <si>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</si>
  <si>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</si>
  <si>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</si>
  <si>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</si>
  <si>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</si>
  <si>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</si>
  <si>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</si>
  <si>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</si>
  <si>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</si>
  <si>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</si>
  <si>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</si>
  <si>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</si>
  <si>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</si>
  <si>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</si>
  <si>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</si>
  <si>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</si>
  <si>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</si>
  <si>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</si>
  <si>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</si>
  <si>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</si>
  <si>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</si>
  <si>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</si>
  <si>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</si>
  <si>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</si>
  <si>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</si>
  <si>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</si>
  <si>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</si>
  <si>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</si>
  <si>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</si>
  <si>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</si>
  <si>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</si>
  <si>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</si>
  <si>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</si>
  <si>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</si>
  <si>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</si>
  <si>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</si>
  <si>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</si>
  <si>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</si>
  <si>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</si>
  <si>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</si>
  <si>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</si>
  <si>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</si>
  <si>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</si>
  <si>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</si>
  <si>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</si>
  <si>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</si>
  <si>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</si>
  <si>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</si>
  <si>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</si>
  <si>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</si>
  <si>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</si>
  <si>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</si>
  <si>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</si>
  <si>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</si>
  <si>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</si>
  <si>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</si>
  <si>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</si>
  <si>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</si>
  <si>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</si>
  <si>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</si>
  <si>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</si>
  <si>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</si>
  <si>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</si>
  <si>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</si>
  <si>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</si>
  <si>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</si>
  <si>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</si>
  <si>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</si>
  <si>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</si>
  <si>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</si>
  <si>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</si>
  <si>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</si>
  <si>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</si>
  <si>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</si>
  <si>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</si>
  <si>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</si>
  <si>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</si>
  <si>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</si>
  <si>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</si>
  <si>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</si>
  <si>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</si>
  <si>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</si>
  <si>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</si>
  <si>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</si>
  <si>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</si>
  <si>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</si>
  <si>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</si>
  <si>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</si>
  <si>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</si>
  <si>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</si>
  <si>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</si>
  <si>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</si>
  <si>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</si>
  <si>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</si>
  <si>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</si>
  <si>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</si>
  <si>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</si>
  <si>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</si>
  <si>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</si>
  <si>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</si>
  <si>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</si>
  <si>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</si>
  <si>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</si>
  <si>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</si>
  <si>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</si>
  <si>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</si>
  <si>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</si>
  <si>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</si>
  <si>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</si>
  <si>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</si>
  <si>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</si>
  <si>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</si>
  <si>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</si>
  <si>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</si>
  <si>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</si>
  <si>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</si>
  <si>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</si>
  <si>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</si>
  <si>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</si>
  <si>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</si>
  <si>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</si>
  <si>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</si>
  <si>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</si>
  <si>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</si>
  <si>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</si>
  <si>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</si>
  <si>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</si>
  <si>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</si>
  <si>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</si>
  <si>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</si>
  <si>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</si>
  <si>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</si>
  <si>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</si>
  <si>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</si>
  <si>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</si>
  <si>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</si>
  <si>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</si>
  <si>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</si>
  <si>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</si>
  <si>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</si>
  <si>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</si>
  <si>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</si>
  <si>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</si>
  <si>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</si>
  <si>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</si>
  <si>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</si>
  <si>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</si>
  <si>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</si>
  <si>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</si>
  <si>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</si>
  <si>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</si>
  <si>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</si>
  <si>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</si>
  <si>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</si>
  <si>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</si>
  <si>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</si>
  <si>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</si>
  <si>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</si>
  <si>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</si>
  <si>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</si>
  <si>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</si>
  <si>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</si>
  <si>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</si>
  <si>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</si>
  <si>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</si>
  <si>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</si>
  <si>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</si>
  <si>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</si>
  <si>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</si>
  <si>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</si>
  <si>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</si>
  <si>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</si>
  <si>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</si>
  <si>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</si>
  <si>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</si>
  <si>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</si>
  <si>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</si>
  <si>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</si>
  <si>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</si>
  <si>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</si>
  <si>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</si>
  <si>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</si>
  <si>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</si>
  <si>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</si>
  <si>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</si>
  <si>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</si>
  <si>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</si>
  <si>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</si>
  <si>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</si>
  <si>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</si>
  <si>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</si>
  <si>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</si>
  <si>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</si>
  <si>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</si>
  <si>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</si>
  <si>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</si>
  <si>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</si>
  <si>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</si>
  <si>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</si>
  <si>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</si>
  <si>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</si>
  <si>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</si>
  <si>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</si>
  <si>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</si>
  <si>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</si>
  <si>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</si>
  <si>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</si>
  <si>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</si>
  <si>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</si>
  <si>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</si>
  <si>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</si>
  <si>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</si>
  <si>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</si>
  <si>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</si>
  <si>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</si>
  <si>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</si>
  <si>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</si>
  <si>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</si>
  <si>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</si>
  <si>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</si>
  <si>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</si>
  <si>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</si>
  <si>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</si>
  <si>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</si>
  <si>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</si>
  <si>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</si>
  <si>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</si>
  <si>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</si>
  <si>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</si>
  <si>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</si>
  <si>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</si>
  <si>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</si>
  <si>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</si>
  <si>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</si>
  <si>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</si>
  <si>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</si>
  <si>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</si>
  <si>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</si>
  <si>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</si>
  <si>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</si>
  <si>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</si>
  <si>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</si>
  <si>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</si>
  <si>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</si>
  <si>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</si>
  <si>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</si>
  <si>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</si>
  <si>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</si>
  <si>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</si>
  <si>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</si>
  <si>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</si>
  <si>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</si>
  <si>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</si>
  <si>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</si>
  <si>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</si>
  <si>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</si>
  <si>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</si>
  <si>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</si>
  <si>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</si>
  <si>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</si>
  <si>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</si>
  <si>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</si>
  <si>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</si>
  <si>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</si>
  <si>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</si>
  <si>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</si>
  <si>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</si>
  <si>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</si>
  <si>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</si>
  <si>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</si>
  <si>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</si>
  <si>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</si>
  <si>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</si>
  <si>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</si>
  <si>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</si>
  <si>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</si>
  <si>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</si>
  <si>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</si>
  <si>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</si>
  <si>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</si>
  <si>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</si>
  <si>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</si>
  <si>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</si>
  <si>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</si>
  <si>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</si>
  <si>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</si>
  <si>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</si>
  <si>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</si>
  <si>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</si>
  <si>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</si>
  <si>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</si>
  <si>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</si>
  <si>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</si>
  <si>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</si>
  <si>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</si>
  <si>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</si>
  <si>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</si>
  <si>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</si>
  <si>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</si>
  <si>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</si>
  <si>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</si>
  <si>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</si>
  <si>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</si>
  <si>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</si>
  <si>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</si>
  <si>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</si>
  <si>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</si>
  <si>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</si>
  <si>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</si>
  <si>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</si>
  <si>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</si>
  <si>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</si>
  <si>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</si>
  <si>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</si>
  <si>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</si>
  <si>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</si>
  <si>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</si>
  <si>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</si>
  <si>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</si>
  <si>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</si>
  <si>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</si>
  <si>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</si>
  <si>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</si>
  <si>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</si>
  <si>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</si>
  <si>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</si>
  <si>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</si>
  <si>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</si>
  <si>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</si>
  <si>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</si>
  <si>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</si>
  <si>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</si>
  <si>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</si>
  <si>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</si>
  <si>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</si>
  <si>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</si>
  <si>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</si>
  <si>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</si>
  <si>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</si>
  <si>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</si>
  <si>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</si>
  <si>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</si>
  <si>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</si>
  <si>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</si>
  <si>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</si>
  <si>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</si>
  <si>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</si>
  <si>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</si>
  <si>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</si>
  <si>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</si>
  <si>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</si>
  <si>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</si>
  <si>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</si>
  <si>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</si>
  <si>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</si>
  <si>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</si>
  <si>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</si>
  <si>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</si>
  <si>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</si>
  <si>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</si>
  <si>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</si>
  <si>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</si>
  <si>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</si>
  <si>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</si>
  <si>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</si>
  <si>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</si>
  <si>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</si>
  <si>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</si>
  <si>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</si>
  <si>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</si>
  <si>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</si>
  <si>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</si>
  <si>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</si>
  <si>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</si>
  <si>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</si>
  <si>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</si>
  <si>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</si>
  <si>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</si>
  <si>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</si>
  <si>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</si>
  <si>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</si>
  <si>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</si>
  <si>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</si>
  <si>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</si>
  <si>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</si>
  <si>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</si>
  <si>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</si>
  <si>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</si>
  <si>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</si>
  <si>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</si>
  <si>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</si>
  <si>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</si>
  <si>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</si>
  <si>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</si>
  <si>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</si>
  <si>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</si>
  <si>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</si>
  <si>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</si>
  <si>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</si>
  <si>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</si>
  <si>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</si>
  <si>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</si>
  <si>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</si>
  <si>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</si>
  <si>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</si>
  <si>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</si>
  <si>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</si>
  <si>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</si>
  <si>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</si>
  <si>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</si>
  <si>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</si>
  <si>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</si>
  <si>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</si>
  <si>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</si>
  <si>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</si>
  <si>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</si>
  <si>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</si>
  <si>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</si>
  <si>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</si>
  <si>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</si>
  <si>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</si>
  <si>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</si>
  <si>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</si>
  <si>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</si>
  <si>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</si>
  <si>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</si>
  <si>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</si>
  <si>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</si>
  <si>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</si>
  <si>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</si>
  <si>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</si>
  <si>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</si>
  <si>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</si>
  <si>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</si>
  <si>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</si>
  <si>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</si>
  <si>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</si>
  <si>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</si>
  <si>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</si>
  <si>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</si>
  <si>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</si>
  <si>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</si>
  <si>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</si>
  <si>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</si>
  <si>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</si>
  <si>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</si>
  <si>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</si>
  <si>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</si>
  <si>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</si>
  <si>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</si>
  <si>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</si>
  <si>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</si>
  <si>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</si>
  <si>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</si>
  <si>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</si>
  <si>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</si>
  <si>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</si>
  <si>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</si>
  <si>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</si>
  <si>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</si>
  <si>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</si>
  <si>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</si>
  <si>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</si>
  <si>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</si>
  <si>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</si>
  <si>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</si>
  <si>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</si>
  <si>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</si>
  <si>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</si>
  <si>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</si>
  <si>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</si>
  <si>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</si>
  <si>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</si>
  <si>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</si>
  <si>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</si>
  <si>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</si>
  <si>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</si>
  <si>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</si>
  <si>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</si>
  <si>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</si>
  <si>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</si>
  <si>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</si>
  <si>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</si>
  <si>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</si>
  <si>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</si>
  <si>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</si>
  <si>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</si>
  <si>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</si>
  <si>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</si>
  <si>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</si>
  <si>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</si>
  <si>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</si>
  <si>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</si>
  <si>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</si>
  <si>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</si>
  <si>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</si>
  <si>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</si>
  <si>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</si>
  <si>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</si>
  <si>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</si>
  <si>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</si>
  <si>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</si>
  <si>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</si>
  <si>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</si>
  <si>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</si>
  <si>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</si>
  <si>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</si>
  <si>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</si>
  <si>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</si>
  <si>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</si>
  <si>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</si>
  <si>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</si>
  <si>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</si>
  <si>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</si>
  <si>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</si>
  <si>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</si>
  <si>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</si>
  <si>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</si>
  <si>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</si>
  <si>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</si>
  <si>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</si>
  <si>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</si>
  <si>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</si>
  <si>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</si>
  <si>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</si>
  <si>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</si>
  <si>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</si>
  <si>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</si>
  <si>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</si>
  <si>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</si>
  <si>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</si>
  <si>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</si>
  <si>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</si>
  <si>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</si>
  <si>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</si>
  <si>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</si>
  <si>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</si>
  <si>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</si>
  <si>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</si>
  <si>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</si>
  <si>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</si>
  <si>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</si>
  <si>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</si>
  <si>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</si>
  <si>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</si>
  <si>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</si>
  <si>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</si>
  <si>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</si>
  <si>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</si>
  <si>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</si>
  <si>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</si>
  <si>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</si>
  <si>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</si>
  <si>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</si>
  <si>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</si>
  <si>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</si>
  <si>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</si>
  <si>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</si>
  <si>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</si>
  <si>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</si>
  <si>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</si>
  <si>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</si>
  <si>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</si>
  <si>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</si>
  <si>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</si>
  <si>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</si>
  <si>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</si>
  <si>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</si>
  <si>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</si>
  <si>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</si>
  <si>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</si>
  <si>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</si>
  <si>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</si>
  <si>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</si>
  <si>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</si>
  <si>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</si>
  <si>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</si>
  <si>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</si>
  <si>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</si>
  <si>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</si>
  <si>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</si>
  <si>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</si>
  <si>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</si>
  <si>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</si>
  <si>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</si>
  <si>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</si>
  <si>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</si>
  <si>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</si>
  <si>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</si>
  <si>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</si>
  <si>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</si>
  <si>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</si>
  <si>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</si>
  <si>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</si>
  <si>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</si>
  <si>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</si>
  <si>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</si>
  <si>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</si>
  <si>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</si>
  <si>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</si>
  <si>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</si>
  <si>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</si>
  <si>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</si>
  <si>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</si>
  <si>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</si>
  <si>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</si>
  <si>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</si>
  <si>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</si>
  <si>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</si>
  <si>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</si>
  <si>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</si>
  <si>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</si>
  <si>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</si>
  <si>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</si>
  <si>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</si>
  <si>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</si>
  <si>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</si>
  <si>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</si>
  <si>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</si>
  <si>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</si>
  <si>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</si>
  <si>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</si>
  <si>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</si>
  <si>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</si>
  <si>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</si>
  <si>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</si>
  <si>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</si>
  <si>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</si>
  <si>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</si>
  <si>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</si>
  <si>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</si>
  <si>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</si>
  <si>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</si>
  <si>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</si>
  <si>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</si>
  <si>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</si>
  <si>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</si>
  <si>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</si>
  <si>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</si>
  <si>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</si>
  <si>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</si>
  <si>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</si>
  <si>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</si>
  <si>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</si>
  <si>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</si>
  <si>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</si>
  <si>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</si>
  <si>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</si>
  <si>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</si>
  <si>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</si>
  <si>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</si>
  <si>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</si>
  <si>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</si>
  <si>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</si>
  <si>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</si>
  <si>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</si>
  <si>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</si>
  <si>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</si>
  <si>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</si>
  <si>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</si>
  <si>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</si>
  <si>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</si>
  <si>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</si>
  <si>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</si>
  <si>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</si>
  <si>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</si>
  <si>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</si>
  <si>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</si>
  <si>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</si>
  <si>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</si>
  <si>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</si>
  <si>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</si>
  <si>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</si>
  <si>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</si>
  <si>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</si>
  <si>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</si>
  <si>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</si>
  <si>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</si>
  <si>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</si>
  <si>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</si>
  <si>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</si>
  <si>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</si>
  <si>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</si>
  <si>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</si>
  <si>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</si>
  <si>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</si>
  <si>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</si>
  <si>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</si>
  <si>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</si>
  <si>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</si>
  <si>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</si>
  <si>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</si>
  <si>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</si>
  <si>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</si>
  <si>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</si>
  <si>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</si>
  <si>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</si>
  <si>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</si>
  <si>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</si>
  <si>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</si>
  <si>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</si>
  <si>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</si>
  <si>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</si>
  <si>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</si>
  <si>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</si>
  <si>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</si>
  <si>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</si>
  <si>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</si>
  <si>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</si>
  <si>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</si>
  <si>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</si>
  <si>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</si>
  <si>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</si>
  <si>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</si>
  <si>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</si>
  <si>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</si>
  <si>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</si>
  <si>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</si>
  <si>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</si>
  <si>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</si>
  <si>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</si>
  <si>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</si>
  <si>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</si>
  <si>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</si>
  <si>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</si>
  <si>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</si>
  <si>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</si>
  <si>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</si>
  <si>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</si>
  <si>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</si>
  <si>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</si>
  <si>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</si>
  <si>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</si>
  <si>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</si>
  <si>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</si>
  <si>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</si>
  <si>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</si>
  <si>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</si>
  <si>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</si>
  <si>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</si>
  <si>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</si>
  <si>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</si>
  <si>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</si>
  <si>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</si>
  <si>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</si>
  <si>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</si>
  <si>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</si>
  <si>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</si>
  <si>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</si>
  <si>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</si>
  <si>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</si>
  <si>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</si>
  <si>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</si>
  <si>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</si>
  <si>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</si>
  <si>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</si>
  <si>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</si>
  <si>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</si>
  <si>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</si>
  <si>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</si>
  <si>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</si>
  <si>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</si>
  <si>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</si>
  <si>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</si>
  <si>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</si>
  <si>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</si>
  <si>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</si>
  <si>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</si>
  <si>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</si>
  <si>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</si>
  <si>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</si>
  <si>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</si>
  <si>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</si>
  <si>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</si>
  <si>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</si>
  <si>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</si>
  <si>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</si>
  <si>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</si>
  <si>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</si>
  <si>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</si>
  <si>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</si>
  <si>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</si>
  <si>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</si>
  <si>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</si>
  <si>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</si>
  <si>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</si>
  <si>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</si>
  <si>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</si>
  <si>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</si>
  <si>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</si>
  <si>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</si>
  <si>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</si>
  <si>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</si>
  <si>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</si>
  <si>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</si>
  <si>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</si>
  <si>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</si>
  <si>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</si>
  <si>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</si>
  <si>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</si>
  <si>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</si>
  <si>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</si>
  <si>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</si>
  <si>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</si>
  <si>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</si>
  <si>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</si>
  <si>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</si>
  <si>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</si>
  <si>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</si>
  <si>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</si>
  <si>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</si>
  <si>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</si>
  <si>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</si>
  <si>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</si>
  <si>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</si>
  <si>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</si>
  <si>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</si>
  <si>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</si>
  <si>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</si>
  <si>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</si>
  <si>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</si>
  <si>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</si>
  <si>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</si>
  <si>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</si>
  <si>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</si>
  <si>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</si>
  <si>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</si>
  <si>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</si>
  <si>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</si>
  <si>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</si>
  <si>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</si>
  <si>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</si>
  <si>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</si>
  <si>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</si>
  <si>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</si>
  <si>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</si>
  <si>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</si>
  <si>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</si>
  <si>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</si>
  <si>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</si>
  <si>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</si>
  <si>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</si>
  <si>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</si>
  <si>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</si>
  <si>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</si>
  <si>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</si>
  <si>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</si>
  <si>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</si>
  <si>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</si>
  <si>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</si>
  <si>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</si>
  <si>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</si>
  <si>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</si>
  <si>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</si>
  <si>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</si>
  <si>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</si>
  <si>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</si>
  <si>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</si>
  <si>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</si>
  <si>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</si>
  <si>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</si>
  <si>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</si>
  <si>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</si>
  <si>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</si>
  <si>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</si>
  <si>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</si>
  <si>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</si>
  <si>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</si>
  <si>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</si>
  <si>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</si>
  <si>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</si>
  <si>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</si>
  <si>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</si>
  <si>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</si>
  <si>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</si>
  <si>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</si>
  <si>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</si>
  <si>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</si>
  <si>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</si>
  <si>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</si>
  <si>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</si>
  <si>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</si>
  <si>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</si>
  <si>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</si>
  <si>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</si>
  <si>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</si>
  <si>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</si>
  <si>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</si>
  <si>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</si>
  <si>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</si>
  <si>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</si>
  <si>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</si>
  <si>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</si>
  <si>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</si>
  <si>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</si>
  <si>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</si>
  <si>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</si>
  <si>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</si>
  <si>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</si>
  <si>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</si>
  <si>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</si>
  <si>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</si>
  <si>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</si>
  <si>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</si>
  <si>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</si>
  <si>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</si>
  <si>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</si>
  <si>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</si>
  <si>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</si>
  <si>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</si>
  <si>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</si>
  <si>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</si>
  <si>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</si>
  <si>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</si>
  <si>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</si>
  <si>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</si>
  <si>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</si>
  <si>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</si>
  <si>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</si>
  <si>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</si>
  <si>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</si>
  <si>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</si>
  <si>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</si>
  <si>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</si>
  <si>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</si>
  <si>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</si>
  <si>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</si>
  <si>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</si>
  <si>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</si>
  <si>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</si>
  <si>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</si>
  <si>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</si>
  <si>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</si>
  <si>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</si>
  <si>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</si>
  <si>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</si>
  <si>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</si>
  <si>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</si>
  <si>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</si>
  <si>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</si>
  <si>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</si>
  <si>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</si>
  <si>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</si>
  <si>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</si>
  <si>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</si>
  <si>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</si>
  <si>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</si>
  <si>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</si>
  <si>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</si>
  <si>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</si>
  <si>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</si>
  <si>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</si>
  <si>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</si>
  <si>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</si>
  <si>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</si>
  <si>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</si>
  <si>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</si>
  <si>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</si>
  <si>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</si>
  <si>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</si>
  <si>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</si>
  <si>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</si>
  <si>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</si>
  <si>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</si>
  <si>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</si>
  <si>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</si>
  <si>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</si>
  <si>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</si>
  <si>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</si>
  <si>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</si>
  <si>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</si>
  <si>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</si>
  <si>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</si>
  <si>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</si>
  <si>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</si>
  <si>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</si>
  <si>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</si>
  <si>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</si>
  <si>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</si>
  <si>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</si>
  <si>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</si>
  <si>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</si>
  <si>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</si>
  <si>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</si>
  <si>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</si>
  <si>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</si>
  <si>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</si>
  <si>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</si>
  <si>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</si>
  <si>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</si>
  <si>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</si>
  <si>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</si>
  <si>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</si>
  <si>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</si>
  <si>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</si>
  <si>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</si>
  <si>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</si>
  <si>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</si>
  <si>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</si>
  <si>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</si>
  <si>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</si>
  <si>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</si>
  <si>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</si>
  <si>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</si>
  <si>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</si>
  <si>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</si>
  <si>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</si>
  <si>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</si>
  <si>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</si>
  <si>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</si>
  <si>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</si>
  <si>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</si>
  <si>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</si>
  <si>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</si>
  <si>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</si>
  <si>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</si>
  <si>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</si>
  <si>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</si>
  <si>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</si>
  <si>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</si>
  <si>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</si>
  <si>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</si>
  <si>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</si>
  <si>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</si>
  <si>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</si>
  <si>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</si>
  <si>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</si>
  <si>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</si>
  <si>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</si>
  <si>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</si>
  <si>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</si>
  <si>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</si>
  <si>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</si>
  <si>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</si>
  <si>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</si>
  <si>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</si>
  <si>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</si>
  <si>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</si>
  <si>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</si>
  <si>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</si>
  <si>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</si>
  <si>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</si>
  <si>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</si>
  <si>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</si>
  <si>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</si>
  <si>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</si>
  <si>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</si>
  <si>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</si>
  <si>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</si>
  <si>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</si>
  <si>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</si>
  <si>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</si>
  <si>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</si>
  <si>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</si>
  <si>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</si>
  <si>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</si>
  <si>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</si>
  <si>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</si>
  <si>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</si>
  <si>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</si>
  <si>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</si>
  <si>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</si>
  <si>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</si>
  <si>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</si>
  <si>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</si>
  <si>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</si>
  <si>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</si>
  <si>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</si>
  <si>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</si>
  <si>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</si>
  <si>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</si>
  <si>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</si>
  <si>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</si>
  <si>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</si>
  <si>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</si>
  <si>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</si>
  <si>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</si>
  <si>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</si>
  <si>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</si>
  <si>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</si>
  <si>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</si>
  <si>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</si>
  <si>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</si>
  <si>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</si>
  <si>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</si>
  <si>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</si>
  <si>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</si>
  <si>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</si>
  <si>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</si>
  <si>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</si>
  <si>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</si>
  <si>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</si>
  <si>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</si>
  <si>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</si>
  <si>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</si>
  <si>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</si>
  <si>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</si>
  <si>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</si>
  <si>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</si>
  <si>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</si>
  <si>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</si>
  <si>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</si>
  <si>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</si>
  <si>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</si>
  <si>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</si>
  <si>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</si>
  <si>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</si>
  <si>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</si>
  <si>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</si>
  <si>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</si>
  <si>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</si>
  <si>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</si>
  <si>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</si>
  <si>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</si>
  <si>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</si>
  <si>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</si>
  <si>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</si>
  <si>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</si>
  <si>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</si>
  <si>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</si>
  <si>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</si>
  <si>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</si>
  <si>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</si>
  <si>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</si>
  <si>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</si>
  <si>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</si>
  <si>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</si>
  <si>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</si>
  <si>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</si>
  <si>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</si>
  <si>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</si>
  <si>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</si>
  <si>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</si>
  <si>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</si>
  <si>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</si>
  <si>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</si>
  <si>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</si>
  <si>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</si>
  <si>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</si>
  <si>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</si>
  <si>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</si>
  <si>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</si>
  <si>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</si>
  <si>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</si>
  <si>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</si>
  <si>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</si>
  <si>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</si>
  <si>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</si>
  <si>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</si>
  <si>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</si>
  <si>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</si>
  <si>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</si>
  <si>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</si>
  <si>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</si>
  <si>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</si>
  <si>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</si>
  <si>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</si>
  <si>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</si>
  <si>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</si>
  <si>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</si>
  <si>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</si>
  <si>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</si>
  <si>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</si>
  <si>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</si>
  <si>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</si>
  <si>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</si>
  <si>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</si>
  <si>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</si>
  <si>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</si>
  <si>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</si>
  <si>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</si>
  <si>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</si>
  <si>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</si>
  <si>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</si>
  <si>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</si>
  <si>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</si>
  <si>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</si>
  <si>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</si>
  <si>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</si>
  <si>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</si>
  <si>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</si>
  <si>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</si>
  <si>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</si>
  <si>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</si>
  <si>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</si>
  <si>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</si>
  <si>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</si>
  <si>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</si>
  <si>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</si>
  <si>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</si>
  <si>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</si>
  <si>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</si>
  <si>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</si>
  <si>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</si>
  <si>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</si>
  <si>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</si>
  <si>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</si>
  <si>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</si>
  <si>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</si>
  <si>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</si>
  <si>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</si>
  <si>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</si>
  <si>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</si>
  <si>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</si>
  <si>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</si>
  <si>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</si>
  <si>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</si>
  <si>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</si>
  <si>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</si>
  <si>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</si>
  <si>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</si>
  <si>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</si>
  <si>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</si>
  <si>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</si>
  <si>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</si>
  <si>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</si>
  <si>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</si>
  <si>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</si>
  <si>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</si>
  <si>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</si>
  <si>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</si>
  <si>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</si>
  <si>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</si>
  <si>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</si>
  <si>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</si>
  <si>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</si>
  <si>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</si>
  <si>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</si>
  <si>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</si>
  <si>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</si>
  <si>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</si>
  <si>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</si>
  <si>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</si>
  <si>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</si>
  <si>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</si>
  <si>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</si>
  <si>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</si>
  <si>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</si>
  <si>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</si>
  <si>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</si>
  <si>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</si>
  <si>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</si>
  <si>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</si>
  <si>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</si>
  <si>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</si>
  <si>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</si>
  <si>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</si>
  <si>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</si>
  <si>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</si>
  <si>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</si>
  <si>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</si>
  <si>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</si>
  <si>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</si>
  <si>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</si>
  <si>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</si>
  <si>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</si>
  <si>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</si>
  <si>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</si>
  <si>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</si>
  <si>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</si>
  <si>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</si>
  <si>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</si>
  <si>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</si>
  <si>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</si>
  <si>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</si>
  <si>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</si>
  <si>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</si>
  <si>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</si>
  <si>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</si>
  <si>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</si>
  <si>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</si>
  <si>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</si>
  <si>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</si>
  <si>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</si>
  <si>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</si>
  <si>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</si>
  <si>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</si>
  <si>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</si>
  <si>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</si>
  <si>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</si>
  <si>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</si>
  <si>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</si>
  <si>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</si>
  <si>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</si>
  <si>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</si>
  <si>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</si>
  <si>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</si>
  <si>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</si>
  <si>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</si>
  <si>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</si>
  <si>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</si>
  <si>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</si>
  <si>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</si>
  <si>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</si>
  <si>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</si>
  <si>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</si>
  <si>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</si>
  <si>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</si>
  <si>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</si>
  <si>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</si>
  <si>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</si>
  <si>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</si>
  <si>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</si>
  <si>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</si>
  <si>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</si>
  <si>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</si>
  <si>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</si>
  <si>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</si>
  <si>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</si>
  <si>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</si>
  <si>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</si>
  <si>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</si>
  <si>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</si>
  <si>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</si>
  <si>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</si>
  <si>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</si>
  <si>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</si>
  <si>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</si>
  <si>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</si>
  <si>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</si>
  <si>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</si>
  <si>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</si>
  <si>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</si>
  <si>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</si>
  <si>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</si>
  <si>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</si>
  <si>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</si>
  <si>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</si>
  <si>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</si>
  <si>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</si>
  <si>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</si>
  <si>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</si>
  <si>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</si>
  <si>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</si>
  <si>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</si>
  <si>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</si>
  <si>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</si>
  <si>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</si>
  <si>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</si>
  <si>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</si>
  <si>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</si>
  <si>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</si>
  <si>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</si>
  <si>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</si>
  <si>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</si>
  <si>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</si>
  <si>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</si>
  <si>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</si>
  <si>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</si>
  <si>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</si>
  <si>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</si>
  <si>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</si>
  <si>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</si>
  <si>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</si>
  <si>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</si>
  <si>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</si>
  <si>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</si>
  <si>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</si>
  <si>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</si>
  <si>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</si>
  <si>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</si>
  <si>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</si>
  <si>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</si>
  <si>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</si>
  <si>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</si>
  <si>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</si>
  <si>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</si>
  <si>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</si>
  <si>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</si>
  <si>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</si>
  <si>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</si>
  <si>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</si>
  <si>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</si>
  <si>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</si>
  <si>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</si>
  <si>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</si>
  <si>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</si>
  <si>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</si>
  <si>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</si>
  <si>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</si>
  <si>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</si>
  <si>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</si>
  <si>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</si>
  <si>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</si>
  <si>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</si>
  <si>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</si>
  <si>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</si>
  <si>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</si>
  <si>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</si>
  <si>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</si>
  <si>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</si>
  <si>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</si>
  <si>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</si>
  <si>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</si>
  <si>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</si>
  <si>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</si>
  <si>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</si>
  <si>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</si>
  <si>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</si>
  <si>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</si>
  <si>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</si>
  <si>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</si>
  <si>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</si>
  <si>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</si>
  <si>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</si>
  <si>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</si>
  <si>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</si>
  <si>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</si>
  <si>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</si>
  <si>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</si>
  <si>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</si>
  <si>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</si>
  <si>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</si>
  <si>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</si>
  <si>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</si>
  <si>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</si>
  <si>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</si>
  <si>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</si>
  <si>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</si>
  <si>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</si>
  <si>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</si>
  <si>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</si>
  <si>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</si>
  <si>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</si>
  <si>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</si>
  <si>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</si>
  <si>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</si>
  <si>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</si>
  <si>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</si>
  <si>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</si>
  <si>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</si>
  <si>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</si>
  <si>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</si>
  <si>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</si>
  <si>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</si>
  <si>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</si>
  <si>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</si>
  <si>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</si>
  <si>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</si>
  <si>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</si>
  <si>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</si>
  <si>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</si>
  <si>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</si>
  <si>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</si>
  <si>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</si>
  <si>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</si>
  <si>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</si>
  <si>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</si>
  <si>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</si>
  <si>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</si>
  <si>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</si>
  <si>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</si>
  <si>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</si>
  <si>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</si>
  <si>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</si>
  <si>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</si>
  <si>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</si>
  <si>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</si>
  <si>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</si>
  <si>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</si>
  <si>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</si>
  <si>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</si>
  <si>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</si>
  <si>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</si>
  <si>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</si>
  <si>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</si>
  <si>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</si>
  <si>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</si>
  <si>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</si>
  <si>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</si>
  <si>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</si>
  <si>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</si>
  <si>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</si>
  <si>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</si>
  <si>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</si>
  <si>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</si>
  <si>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</si>
  <si>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</si>
  <si>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</si>
  <si>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</si>
  <si>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</si>
  <si>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</si>
  <si>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</si>
  <si>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</si>
  <si>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</si>
  <si>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</si>
  <si>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</si>
  <si>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</si>
  <si>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</si>
  <si>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</si>
  <si>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</si>
  <si>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</si>
  <si>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</si>
  <si>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</si>
  <si>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</si>
  <si>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</si>
  <si>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</si>
  <si>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</si>
  <si>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</si>
  <si>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</si>
  <si>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</si>
  <si>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</si>
  <si>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</si>
  <si>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</si>
  <si>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</si>
  <si>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</si>
  <si>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</si>
  <si>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</si>
  <si>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</si>
  <si>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</si>
  <si>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</si>
  <si>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</si>
  <si>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</si>
  <si>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</si>
  <si>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</si>
  <si>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</si>
  <si>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</si>
  <si>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</si>
  <si>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</si>
  <si>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</si>
  <si>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</si>
  <si>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</si>
  <si>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</si>
  <si>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</si>
  <si>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</si>
  <si>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</si>
  <si>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</si>
  <si>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</si>
  <si>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</si>
  <si>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</si>
  <si>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</si>
  <si>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</si>
  <si>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</si>
  <si>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</si>
  <si>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</si>
  <si>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</si>
  <si>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</si>
  <si>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</si>
  <si>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</si>
  <si>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</si>
  <si>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</si>
  <si>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</si>
  <si>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</si>
  <si>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</si>
  <si>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</si>
  <si>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</si>
  <si>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</si>
  <si>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</si>
  <si>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</si>
  <si>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</si>
  <si>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</si>
  <si>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</si>
  <si>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</si>
  <si>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</si>
  <si>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</si>
  <si>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</si>
  <si>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</si>
  <si>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</si>
  <si>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</si>
  <si>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</si>
  <si>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</si>
  <si>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</si>
  <si>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</si>
  <si>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</si>
  <si>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</si>
  <si>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</si>
  <si>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</si>
  <si>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</si>
  <si>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</si>
  <si>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</si>
  <si>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</si>
  <si>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</si>
  <si>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</si>
  <si>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</si>
  <si>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</si>
  <si>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</si>
  <si>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</si>
  <si>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</si>
  <si>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</si>
  <si>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</si>
  <si>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</si>
  <si>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</si>
  <si>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</si>
  <si>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</si>
  <si>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</si>
  <si>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</si>
  <si>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</si>
  <si>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</si>
  <si>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</si>
  <si>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</si>
  <si>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</si>
  <si>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</si>
  <si>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</si>
  <si>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</si>
  <si>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</si>
  <si>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</si>
  <si>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</si>
  <si>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</si>
  <si>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</si>
  <si>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</si>
  <si>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</si>
  <si>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</si>
  <si>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</si>
  <si>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</si>
  <si>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</si>
  <si>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</si>
  <si>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</si>
  <si>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</si>
  <si>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</si>
  <si>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</si>
  <si>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</si>
  <si>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</si>
  <si>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</si>
  <si>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</si>
  <si>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</si>
  <si>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</si>
  <si>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</si>
  <si>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</si>
  <si>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</si>
  <si>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</si>
  <si>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</si>
  <si>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</si>
  <si>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</si>
  <si>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</si>
  <si>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</si>
  <si>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</si>
  <si>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</si>
  <si>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</si>
  <si>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</si>
  <si>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</si>
  <si>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</si>
  <si>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</si>
  <si>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</si>
  <si>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</si>
  <si>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</si>
  <si>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</si>
  <si>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</si>
  <si>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</si>
  <si>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</si>
  <si>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</si>
  <si>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</si>
  <si>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</si>
  <si>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</si>
  <si>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</si>
  <si>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</si>
  <si>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</si>
  <si>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</si>
  <si>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</si>
  <si>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</si>
  <si>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</si>
  <si>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</si>
  <si>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</si>
  <si>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</si>
  <si>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</si>
  <si>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</si>
  <si>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</si>
  <si>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</si>
  <si>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</si>
  <si>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</si>
  <si>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</si>
  <si>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</si>
  <si>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</si>
  <si>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</si>
  <si>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</si>
  <si>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</si>
  <si>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</si>
  <si>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</si>
  <si>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</si>
  <si>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</si>
  <si>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</si>
  <si>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</si>
  <si>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</si>
  <si>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</si>
  <si>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</si>
  <si>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</si>
  <si>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</si>
  <si>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</si>
  <si>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</si>
  <si>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</si>
  <si>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</si>
  <si>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</si>
  <si>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</si>
  <si>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</si>
  <si>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</si>
  <si>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</si>
  <si>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</si>
  <si>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</si>
  <si>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</si>
  <si>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</si>
  <si>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</si>
  <si>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</si>
  <si>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</si>
  <si>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</si>
  <si>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</si>
  <si>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</si>
  <si>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</si>
  <si>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</si>
  <si>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</si>
  <si>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</si>
  <si>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</si>
  <si>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</si>
  <si>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</si>
  <si>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</si>
  <si>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</si>
  <si>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</si>
  <si>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</si>
  <si>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</si>
  <si>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</si>
  <si>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</si>
  <si>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</si>
  <si>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</si>
  <si>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</si>
  <si>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</si>
  <si>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</si>
  <si>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</si>
  <si>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</si>
  <si>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</si>
  <si>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</si>
  <si>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</si>
  <si>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</si>
  <si>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</si>
  <si>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</si>
  <si>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</si>
  <si>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</si>
  <si>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</si>
  <si>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</si>
  <si>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</si>
  <si>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</si>
  <si>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</si>
  <si>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</si>
  <si>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</si>
  <si>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</si>
  <si>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</si>
  <si>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</si>
  <si>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</si>
  <si>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</si>
  <si>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</si>
  <si>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</si>
  <si>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</si>
  <si>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</si>
  <si>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</si>
  <si>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</si>
  <si>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</si>
  <si>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</si>
  <si>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</si>
  <si>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</si>
  <si>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</si>
  <si>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</si>
  <si>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</si>
  <si>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</si>
  <si>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</si>
  <si>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</si>
  <si>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</si>
  <si>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</si>
  <si>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</si>
  <si>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</si>
  <si>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</si>
  <si>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</si>
  <si>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</si>
  <si>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</si>
  <si>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</si>
  <si>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</si>
  <si>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</si>
  <si>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</si>
  <si>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</si>
  <si>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</si>
  <si>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</si>
  <si>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</si>
  <si>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</si>
  <si>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</si>
  <si>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</si>
  <si>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</si>
  <si>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</si>
  <si>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</si>
  <si>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</si>
  <si>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</si>
  <si>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</si>
  <si>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</si>
  <si>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</si>
  <si>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</si>
  <si>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</si>
  <si>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</si>
  <si>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</si>
  <si>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</si>
  <si>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</si>
  <si>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</si>
  <si>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</si>
  <si>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</si>
  <si>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</si>
  <si>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</si>
  <si>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</si>
  <si>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</si>
  <si>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</si>
  <si>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</si>
  <si>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</si>
  <si>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</si>
  <si>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</si>
  <si>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</si>
  <si>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</si>
  <si>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</si>
  <si>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</si>
  <si>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</si>
  <si>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</si>
  <si>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</si>
  <si>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</si>
  <si>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</si>
  <si>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</si>
  <si>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</si>
  <si>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</si>
  <si>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</si>
  <si>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</si>
  <si>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</si>
  <si>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</si>
  <si>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</si>
  <si>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</si>
  <si>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</si>
  <si>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</si>
  <si>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</si>
  <si>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</si>
  <si>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</si>
  <si>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</si>
  <si>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</si>
  <si>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</si>
  <si>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</si>
  <si>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</si>
  <si>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</si>
  <si>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</si>
  <si>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</si>
  <si>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</si>
  <si>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</si>
  <si>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</si>
  <si>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</si>
  <si>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</si>
  <si>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</si>
  <si>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</si>
  <si>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</si>
  <si>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</si>
  <si>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</si>
  <si>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</si>
  <si>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</si>
  <si>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</si>
  <si>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</si>
  <si>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</si>
  <si>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</si>
  <si>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</si>
  <si>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</si>
  <si>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</si>
  <si>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</si>
  <si>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</si>
  <si>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</si>
  <si>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</si>
  <si>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</si>
  <si>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</si>
  <si>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</si>
  <si>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</si>
  <si>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</si>
  <si>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</si>
  <si>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</si>
  <si>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</si>
  <si>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</si>
  <si>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</si>
  <si>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</si>
  <si>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</si>
  <si>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</si>
  <si>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</si>
  <si>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</si>
  <si>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</si>
  <si>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</si>
  <si>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</si>
  <si>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</si>
  <si>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</si>
  <si>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</si>
  <si>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</si>
  <si>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</si>
  <si>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</si>
  <si>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</si>
  <si>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</si>
  <si>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</si>
  <si>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</si>
  <si>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</si>
  <si>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</si>
  <si>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</si>
  <si>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</si>
  <si>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</si>
  <si>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</si>
  <si>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</si>
  <si>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</si>
  <si>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</si>
  <si>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</si>
  <si>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</si>
  <si>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</si>
  <si>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</si>
  <si>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</si>
  <si>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</si>
  <si>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</si>
  <si>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</si>
  <si>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</si>
  <si>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</si>
  <si>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</si>
  <si>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</si>
  <si>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</si>
  <si>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</si>
  <si>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</si>
  <si>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</si>
  <si>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</si>
  <si>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</si>
  <si>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</si>
  <si>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</si>
  <si>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</si>
  <si>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</si>
  <si>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</si>
  <si>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</si>
  <si>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</si>
  <si>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</si>
  <si>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</si>
  <si>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</si>
  <si>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</si>
  <si>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</si>
  <si>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</si>
  <si>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</si>
  <si>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</si>
  <si>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</si>
  <si>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</si>
  <si>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</si>
  <si>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</si>
  <si>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</si>
  <si>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</si>
  <si>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</si>
  <si>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</si>
  <si>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</si>
  <si>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</si>
  <si>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</si>
  <si>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</si>
  <si>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</si>
  <si>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</si>
  <si>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</si>
  <si>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</si>
  <si>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</si>
  <si>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</si>
  <si>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</si>
  <si>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</si>
  <si>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</si>
  <si>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</si>
  <si>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</si>
  <si>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</si>
  <si>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</si>
  <si>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</si>
  <si>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</si>
  <si>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</si>
  <si>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</si>
  <si>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</si>
  <si>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</si>
  <si>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</si>
  <si>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</si>
  <si>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</si>
  <si>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</si>
  <si>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</si>
  <si>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</si>
  <si>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</si>
  <si>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</si>
  <si>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</si>
  <si>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</si>
  <si>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</si>
  <si>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</si>
  <si>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</si>
  <si>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</si>
  <si>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</si>
  <si>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</si>
  <si>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</si>
  <si>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</si>
  <si>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</si>
  <si>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</si>
  <si>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</si>
  <si>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</si>
  <si>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</si>
  <si>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</si>
  <si>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</si>
  <si>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</si>
  <si>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</si>
  <si>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</si>
  <si>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</si>
  <si>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</si>
  <si>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</si>
  <si>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</si>
  <si>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</si>
  <si>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</si>
  <si>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</si>
  <si>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</si>
  <si>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</si>
  <si>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</si>
  <si>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</si>
  <si>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</si>
  <si>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</si>
  <si>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</si>
  <si>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</si>
  <si>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</si>
  <si>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</si>
  <si>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</si>
  <si>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</si>
  <si>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</si>
  <si>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</si>
  <si>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</si>
  <si>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</si>
  <si>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</si>
  <si>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</si>
  <si>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</si>
  <si>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</si>
  <si>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</si>
  <si>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</si>
  <si>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</si>
  <si>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</si>
  <si>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</si>
  <si>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</si>
  <si>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</si>
  <si>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</si>
  <si>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</si>
  <si>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</si>
  <si>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</si>
  <si>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</si>
  <si>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</si>
  <si>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</si>
  <si>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</si>
  <si>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</si>
  <si>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</si>
  <si>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</si>
  <si>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</si>
  <si>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</si>
  <si>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</si>
  <si>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</si>
  <si>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</si>
  <si>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</si>
  <si>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</si>
  <si>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</si>
  <si>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</si>
  <si>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</si>
  <si>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</si>
  <si>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</si>
  <si>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</si>
  <si>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</si>
  <si>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</si>
  <si>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</si>
  <si>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</si>
  <si>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</si>
  <si>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</si>
  <si>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</si>
  <si>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</si>
  <si>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</si>
  <si>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</si>
  <si>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</si>
  <si>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</si>
  <si>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</si>
  <si>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</si>
  <si>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</si>
  <si>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</si>
  <si>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</si>
  <si>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</si>
  <si>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</si>
  <si>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</si>
  <si>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</si>
  <si>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</si>
  <si>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</si>
  <si>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</si>
  <si>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</si>
  <si>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</si>
  <si>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</si>
  <si>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</si>
  <si>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</si>
  <si>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</si>
  <si>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</si>
  <si>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</si>
  <si>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</si>
  <si>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</si>
  <si>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</si>
  <si>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</si>
  <si>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</si>
  <si>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</si>
  <si>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</si>
  <si>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</si>
  <si>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</si>
  <si>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</si>
  <si>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</si>
  <si>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</si>
  <si>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</si>
  <si>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</si>
  <si>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</si>
  <si>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</si>
  <si>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</si>
  <si>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</si>
  <si>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</si>
  <si>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</si>
  <si>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</si>
  <si>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</si>
  <si>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</si>
  <si>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</si>
  <si>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</si>
  <si>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</si>
  <si>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</si>
  <si>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</si>
  <si>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</si>
  <si>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</si>
  <si>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</si>
  <si>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</si>
  <si>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</si>
  <si>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</si>
  <si>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</si>
  <si>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</si>
  <si>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</si>
  <si>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</si>
  <si>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</si>
  <si>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</si>
  <si>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</si>
  <si>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</si>
  <si>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</si>
  <si>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</si>
  <si>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</si>
  <si>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</si>
  <si>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</si>
  <si>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</si>
  <si>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</si>
  <si>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</si>
  <si>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</si>
  <si>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</si>
  <si>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</si>
  <si>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</si>
  <si>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</si>
  <si>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</si>
  <si>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</si>
  <si>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</si>
  <si>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</si>
  <si>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</si>
  <si>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</si>
  <si>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</si>
  <si>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</si>
  <si>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</si>
  <si>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</si>
  <si>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</si>
  <si>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</si>
  <si>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</si>
  <si>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</si>
  <si>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</si>
  <si>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</si>
  <si>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</si>
  <si>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</si>
  <si>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</si>
  <si>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</si>
  <si>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</si>
  <si>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</si>
  <si>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</si>
  <si>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</si>
  <si>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</si>
  <si>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</si>
  <si>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</si>
  <si>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</si>
  <si>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</si>
  <si>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</si>
  <si>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</si>
  <si>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</si>
  <si>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</si>
  <si>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</si>
  <si>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</si>
  <si>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</si>
  <si>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</si>
  <si>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</si>
  <si>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</si>
  <si>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</si>
  <si>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</si>
  <si>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</si>
  <si>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</si>
  <si>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</si>
  <si>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</si>
  <si>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</si>
  <si>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</si>
  <si>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</si>
  <si>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</si>
  <si>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</si>
  <si>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</si>
  <si>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</si>
  <si>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</si>
  <si>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</si>
  <si>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</si>
  <si>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</si>
  <si>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</si>
  <si>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</si>
  <si>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</si>
  <si>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</si>
  <si>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</si>
  <si>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</si>
  <si>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</si>
  <si>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</si>
  <si>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</si>
  <si>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</si>
  <si>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</si>
  <si>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</si>
  <si>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</si>
  <si>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</si>
  <si>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</si>
  <si>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</si>
  <si>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</si>
  <si>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</si>
  <si>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</si>
  <si>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</si>
  <si>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</si>
  <si>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</si>
  <si>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</si>
  <si>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</si>
  <si>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</si>
  <si>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</si>
  <si>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</si>
  <si>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</si>
  <si>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</si>
  <si>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</si>
  <si>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</si>
  <si>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</si>
  <si>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</si>
  <si>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</si>
  <si>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</si>
  <si>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</si>
  <si>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</si>
  <si>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</si>
  <si>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</si>
  <si>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</si>
  <si>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</si>
  <si>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</si>
  <si>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</si>
  <si>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</si>
  <si>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</si>
  <si>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</si>
  <si>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</si>
  <si>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</si>
  <si>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</si>
  <si>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</si>
  <si>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</si>
  <si>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</si>
  <si>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</si>
  <si>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</si>
  <si>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</si>
  <si>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</si>
  <si>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</si>
  <si>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</si>
  <si>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</si>
  <si>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</si>
  <si>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</si>
  <si>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</si>
  <si>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</si>
  <si>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</si>
  <si>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</si>
  <si>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</si>
  <si>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</si>
  <si>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</si>
  <si>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</si>
  <si>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</si>
  <si>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</si>
  <si>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</si>
  <si>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</si>
  <si>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</si>
  <si>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</si>
  <si>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</si>
  <si>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</si>
  <si>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</si>
  <si>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</si>
  <si>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</si>
  <si>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</si>
  <si>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</si>
  <si>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</si>
  <si>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</si>
  <si>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</si>
  <si>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</si>
  <si>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</si>
  <si>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</si>
  <si>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</si>
  <si>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</si>
  <si>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</si>
  <si>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</si>
  <si>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</si>
  <si>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</si>
  <si>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</si>
  <si>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</si>
  <si>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</si>
  <si>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</si>
  <si>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</si>
  <si>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</si>
  <si>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</si>
  <si>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</si>
  <si>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</si>
  <si>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</si>
  <si>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</si>
  <si>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</si>
  <si>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</si>
  <si>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</si>
  <si>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</si>
  <si>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</si>
  <si>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</si>
  <si>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</si>
  <si>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</si>
  <si>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</si>
  <si>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</si>
  <si>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</si>
  <si>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</si>
  <si>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</si>
  <si>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</si>
  <si>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</si>
  <si>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</si>
  <si>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</si>
  <si>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</si>
  <si>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</si>
  <si>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</si>
  <si>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</si>
  <si>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</si>
  <si>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</si>
  <si>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</si>
  <si>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</si>
  <si>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</si>
  <si>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</si>
  <si>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</si>
  <si>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</si>
  <si>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</si>
  <si>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</si>
  <si>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</si>
  <si>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</si>
  <si>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</si>
  <si>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</si>
  <si>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</si>
  <si>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</si>
  <si>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</si>
  <si>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</si>
  <si>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</si>
  <si>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</si>
  <si>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</si>
  <si>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</si>
  <si>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</si>
  <si>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</si>
  <si>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</si>
  <si>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</si>
  <si>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</si>
  <si>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</si>
  <si>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</si>
  <si>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</si>
  <si>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</si>
  <si>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</si>
  <si>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</si>
  <si>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</si>
  <si>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</si>
  <si>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</si>
  <si>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</si>
  <si>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</si>
  <si>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</si>
  <si>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</si>
  <si>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</si>
  <si>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</si>
  <si>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</si>
  <si>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</si>
  <si>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</si>
  <si>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</si>
  <si>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</si>
  <si>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</si>
  <si>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</si>
  <si>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</si>
  <si>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</si>
  <si>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</si>
  <si>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</si>
  <si>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</si>
  <si>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</si>
  <si>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</si>
  <si>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</si>
  <si>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</si>
  <si>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</si>
  <si>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</si>
  <si>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</si>
  <si>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</si>
  <si>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</si>
  <si>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</si>
  <si>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</si>
  <si>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</si>
  <si>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</si>
  <si>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</si>
  <si>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</si>
  <si>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</si>
  <si>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</si>
  <si>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</si>
  <si>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</si>
  <si>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</si>
  <si>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</si>
  <si>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</si>
  <si>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</si>
  <si>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</si>
  <si>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</si>
  <si>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</si>
  <si>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</si>
  <si>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</si>
  <si>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</si>
  <si>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</si>
  <si>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</si>
  <si>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</si>
  <si>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</si>
  <si>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</si>
  <si>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</si>
  <si>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</si>
  <si>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</si>
  <si>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</si>
  <si>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</si>
  <si>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</si>
  <si>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</si>
  <si>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</si>
  <si>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</si>
  <si>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</si>
  <si>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</si>
  <si>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</si>
  <si>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</si>
  <si>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</si>
  <si>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</si>
  <si>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</si>
  <si>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</si>
  <si>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</si>
  <si>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</si>
  <si>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</si>
  <si>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</si>
  <si>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</si>
  <si>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</si>
  <si>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</si>
  <si>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</si>
  <si>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</si>
  <si>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</si>
  <si>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</si>
  <si>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</si>
  <si>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</si>
  <si>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</si>
  <si>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</si>
  <si>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</si>
  <si>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</si>
  <si>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</si>
  <si>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</si>
  <si>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</si>
  <si>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</si>
  <si>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</si>
  <si>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</si>
  <si>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</si>
  <si>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</si>
  <si>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</si>
  <si>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</si>
  <si>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</si>
  <si>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</si>
  <si>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</si>
  <si>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</si>
  <si>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</si>
  <si>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</si>
  <si>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</si>
  <si>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</si>
  <si>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</si>
  <si>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</si>
  <si>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</si>
  <si>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</si>
  <si>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</si>
  <si>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</si>
  <si>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</si>
  <si>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</si>
  <si>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</si>
  <si>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</si>
  <si>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</si>
  <si>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</si>
  <si>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</si>
  <si>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</si>
  <si>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</si>
  <si>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</si>
  <si>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</si>
  <si>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</si>
  <si>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</si>
  <si>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</si>
  <si>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</si>
  <si>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</si>
  <si>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</si>
  <si>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</si>
  <si>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</si>
  <si>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</si>
  <si>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</si>
  <si>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</si>
  <si>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</si>
  <si>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</si>
  <si>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</si>
  <si>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</si>
  <si>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</si>
  <si>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</si>
  <si>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</si>
  <si>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</si>
  <si>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</si>
  <si>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</si>
  <si>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</si>
  <si>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</si>
  <si>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</si>
  <si>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</si>
  <si>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</si>
  <si>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</si>
  <si>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</si>
  <si>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</si>
  <si>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</si>
  <si>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</si>
  <si>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</si>
  <si>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</si>
  <si>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</si>
  <si>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</si>
  <si>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</si>
  <si>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</si>
  <si>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</si>
  <si>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</si>
  <si>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</si>
  <si>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</si>
  <si>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</si>
  <si>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</si>
  <si>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</si>
  <si>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</si>
  <si>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</si>
  <si>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</si>
  <si>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</si>
  <si>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</si>
  <si>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</si>
  <si>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</si>
  <si>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</si>
  <si>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</si>
  <si>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</si>
  <si>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</si>
  <si>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</si>
  <si>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</si>
  <si>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</si>
  <si>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</si>
  <si>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</si>
  <si>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</si>
  <si>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</si>
  <si>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</si>
  <si>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</si>
  <si>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</si>
  <si>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</si>
  <si>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</si>
  <si>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</si>
  <si>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</si>
  <si>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</si>
  <si>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</si>
  <si>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</si>
  <si>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</si>
  <si>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</si>
  <si>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</si>
  <si>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</si>
  <si>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</si>
  <si>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</si>
  <si>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</si>
  <si>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</si>
  <si>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</si>
  <si>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</si>
  <si>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</si>
  <si>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</si>
  <si>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</si>
  <si>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</si>
  <si>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</si>
  <si>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</si>
  <si>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</si>
  <si>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</si>
  <si>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</si>
  <si>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</si>
  <si>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</si>
  <si>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</si>
  <si>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</si>
  <si>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</si>
  <si>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</si>
  <si>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</si>
  <si>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</si>
  <si>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</si>
  <si>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</si>
  <si>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</si>
  <si>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</si>
  <si>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</si>
  <si>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</si>
  <si>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</si>
  <si>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</si>
  <si>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</si>
  <si>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</si>
  <si>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</si>
  <si>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</si>
  <si>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</si>
  <si>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</si>
  <si>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</si>
  <si>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</si>
  <si>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</si>
  <si>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</si>
  <si>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</si>
  <si>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</si>
  <si>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</si>
  <si>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</si>
  <si>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</si>
  <si>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</si>
  <si>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</si>
  <si>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</si>
  <si>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</si>
  <si>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</si>
  <si>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</si>
  <si>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</si>
  <si>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</si>
  <si>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</si>
  <si>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</si>
  <si>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</si>
  <si>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</si>
  <si>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</si>
  <si>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</si>
  <si>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</si>
  <si>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</si>
  <si>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</si>
  <si>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</si>
  <si>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</si>
  <si>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</si>
  <si>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</si>
  <si>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</si>
  <si>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</si>
  <si>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</si>
  <si>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</si>
  <si>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</si>
  <si>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</si>
  <si>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</si>
  <si>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</si>
  <si>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</si>
  <si>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</si>
  <si>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</si>
  <si>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</si>
  <si>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</si>
  <si>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</si>
  <si>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</si>
  <si>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</si>
  <si>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</si>
  <si>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</si>
  <si>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</si>
  <si>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</si>
  <si>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</si>
  <si>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</si>
  <si>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</si>
  <si>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</si>
  <si>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</si>
  <si>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</si>
  <si>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</si>
  <si>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</si>
  <si>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</si>
  <si>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</si>
  <si>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</si>
  <si>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</si>
  <si>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</si>
  <si>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</si>
  <si>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</si>
  <si>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</si>
  <si>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</si>
  <si>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</si>
  <si>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</si>
  <si>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</si>
  <si>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</si>
  <si>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</si>
  <si>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</si>
  <si>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</si>
  <si>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</si>
  <si>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</si>
  <si>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</si>
  <si>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</si>
  <si>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</si>
  <si>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</si>
  <si>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</si>
  <si>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</si>
  <si>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</si>
  <si>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</si>
  <si>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</si>
  <si>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</si>
  <si>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</si>
  <si>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</si>
  <si>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</si>
  <si>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</si>
  <si>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</si>
  <si>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</si>
  <si>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</si>
  <si>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</si>
  <si>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</si>
  <si>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</si>
  <si>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</si>
  <si>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</si>
  <si>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</si>
  <si>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</si>
  <si>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</si>
  <si>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</si>
  <si>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</si>
  <si>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</si>
  <si>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</si>
  <si>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</si>
  <si>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</si>
  <si>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</si>
  <si>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</si>
  <si>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</si>
  <si>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</si>
  <si>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</si>
  <si>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</si>
  <si>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</si>
  <si>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</si>
  <si>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</si>
  <si>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</si>
  <si>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</si>
  <si>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</si>
  <si>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</si>
  <si>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</si>
  <si>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</si>
  <si>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</si>
  <si>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</si>
  <si>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</si>
  <si>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</si>
  <si>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</si>
  <si>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</si>
  <si>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</si>
  <si>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</si>
  <si>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</si>
  <si>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</si>
  <si>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</si>
  <si>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</si>
  <si>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</si>
  <si>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</si>
  <si>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</si>
  <si>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</si>
  <si>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</si>
  <si>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</si>
  <si>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</si>
  <si>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</si>
  <si>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</si>
  <si>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</si>
  <si>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</si>
  <si>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</si>
  <si>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</si>
  <si>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</si>
  <si>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</si>
  <si>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</si>
  <si>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</si>
  <si>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</si>
  <si>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</si>
  <si>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</si>
  <si>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</si>
  <si>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</si>
  <si>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</si>
  <si>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</si>
  <si>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</si>
  <si>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</si>
  <si>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</si>
  <si>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</si>
  <si>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</si>
  <si>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</si>
  <si>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</si>
  <si>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</si>
  <si>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</si>
  <si>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</si>
  <si>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</si>
  <si>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</si>
  <si>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</si>
  <si>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</si>
  <si>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</si>
  <si>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</si>
  <si>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</si>
  <si>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</si>
  <si>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</si>
  <si>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</si>
  <si>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</si>
  <si>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</si>
  <si>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</si>
  <si>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</si>
  <si>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</si>
  <si>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</si>
  <si>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</si>
  <si>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</si>
  <si>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</si>
  <si>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</si>
  <si>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</si>
  <si>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</si>
  <si>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</si>
  <si>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</si>
  <si>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</si>
  <si>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</si>
  <si>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</si>
  <si>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</si>
  <si>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</si>
  <si>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</si>
  <si>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</si>
  <si>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</si>
  <si>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</si>
  <si>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</si>
  <si>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</si>
  <si>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</si>
  <si>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</si>
  <si>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</si>
  <si>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</si>
  <si>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</si>
  <si>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</si>
  <si>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</si>
  <si>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</si>
  <si>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</si>
  <si>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</si>
  <si>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</si>
  <si>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</si>
  <si>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</si>
  <si>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</si>
  <si>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</si>
  <si>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</si>
  <si>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</si>
  <si>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</si>
  <si>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</si>
  <si>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</si>
  <si>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</si>
  <si>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</si>
  <si>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</si>
  <si>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</si>
  <si>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</si>
  <si>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</si>
  <si>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</si>
  <si>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</si>
  <si>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</si>
  <si>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</si>
  <si>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</si>
  <si>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</si>
  <si>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</si>
  <si>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</si>
  <si>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</si>
  <si>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</si>
  <si>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</si>
  <si>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</si>
  <si>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</si>
  <si>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</si>
  <si>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</si>
  <si>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</si>
  <si>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</si>
  <si>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</si>
  <si>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</si>
  <si>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</si>
  <si>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</si>
  <si>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</si>
  <si>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</si>
  <si>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</si>
  <si>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</si>
  <si>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</si>
  <si>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</si>
  <si>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</si>
  <si>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</si>
  <si>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</si>
  <si>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</si>
  <si>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</si>
  <si>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</si>
  <si>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</si>
  <si>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</si>
  <si>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</si>
  <si>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</si>
  <si>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</si>
  <si>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</si>
  <si>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</si>
  <si>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</si>
  <si>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</si>
  <si>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</si>
  <si>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</si>
  <si>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</si>
  <si>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</si>
  <si>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</si>
  <si>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</si>
  <si>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</si>
  <si>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</si>
  <si>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</si>
  <si>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</si>
  <si>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</si>
  <si>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</si>
  <si>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</si>
  <si>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</si>
  <si>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</si>
  <si>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</si>
  <si>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</si>
  <si>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</si>
  <si>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</si>
  <si>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</si>
  <si>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</si>
  <si>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</si>
  <si>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</si>
  <si>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</si>
  <si>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</si>
  <si>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</si>
  <si>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</si>
  <si>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</si>
  <si>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</si>
  <si>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</si>
  <si>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</si>
  <si>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</si>
  <si>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</si>
  <si>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</si>
  <si>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</si>
  <si>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</si>
  <si>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</si>
  <si>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</si>
  <si>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</si>
  <si>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</si>
  <si>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</si>
  <si>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</si>
  <si>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</si>
  <si>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</si>
  <si>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</si>
  <si>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</si>
  <si>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</si>
  <si>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</si>
  <si>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</si>
  <si>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</si>
  <si>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</si>
  <si>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</si>
  <si>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</si>
  <si>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</si>
  <si>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</si>
  <si>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</si>
  <si>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</si>
  <si>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</si>
  <si>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</si>
  <si>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</si>
  <si>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</si>
  <si>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</si>
  <si>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</si>
  <si>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</si>
  <si>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</si>
  <si>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</si>
  <si>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</si>
  <si>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</si>
  <si>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</si>
  <si>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</si>
  <si>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</si>
  <si>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</si>
  <si>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</si>
  <si>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</si>
  <si>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</si>
  <si>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</si>
  <si>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</si>
  <si>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</si>
  <si>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</si>
  <si>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</si>
  <si>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</si>
  <si>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</si>
  <si>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</si>
  <si>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</si>
  <si>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</si>
  <si>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</si>
  <si>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</si>
  <si>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</si>
  <si>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</si>
  <si>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</si>
  <si>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</si>
  <si>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</si>
  <si>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</si>
  <si>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</si>
  <si>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</si>
  <si>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</si>
  <si>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</si>
  <si>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</si>
  <si>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</si>
  <si>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</si>
  <si>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</si>
  <si>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</si>
  <si>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</si>
  <si>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</si>
  <si>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</si>
  <si>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</si>
  <si>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</si>
  <si>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</si>
  <si>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</si>
  <si>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</si>
  <si>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</si>
  <si>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</si>
  <si>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</si>
  <si>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</si>
  <si>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</si>
  <si>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</si>
  <si>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</si>
  <si>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</si>
  <si>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</si>
  <si>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</si>
  <si>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</si>
  <si>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</si>
  <si>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</si>
  <si>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</si>
  <si>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</si>
  <si>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</si>
  <si>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</si>
  <si>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</si>
  <si>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</si>
  <si>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</si>
  <si>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</si>
  <si>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</si>
  <si>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</si>
  <si>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</si>
  <si>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</si>
  <si>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</si>
  <si>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</si>
  <si>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</si>
  <si>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</si>
  <si>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</si>
  <si>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</si>
  <si>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</si>
  <si>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</si>
  <si>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</si>
  <si>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</si>
  <si>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</si>
  <si>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</si>
  <si>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</si>
  <si>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</si>
  <si>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</si>
  <si>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</si>
  <si>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</si>
  <si>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</si>
  <si>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</si>
  <si>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</si>
  <si>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</si>
  <si>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</si>
  <si>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</si>
  <si>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</si>
  <si>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</si>
  <si>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</si>
  <si>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</si>
  <si>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</si>
  <si>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</si>
  <si>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</si>
  <si>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</si>
  <si>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</si>
  <si>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</si>
  <si>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</si>
  <si>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</si>
  <si>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</si>
  <si>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</si>
  <si>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</si>
  <si>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</si>
  <si>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</si>
  <si>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</si>
  <si>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</si>
  <si>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</si>
  <si>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</si>
  <si>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</si>
  <si>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</si>
  <si>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</si>
  <si>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</si>
  <si>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</si>
  <si>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</si>
  <si>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</si>
  <si>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</si>
  <si>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</si>
  <si>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</si>
  <si>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</si>
  <si>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</si>
  <si>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</si>
  <si>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</si>
  <si>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</si>
  <si>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</si>
  <si>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</si>
  <si>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</si>
  <si>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</si>
  <si>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</si>
  <si>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</si>
  <si>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</si>
  <si>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</si>
  <si>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</si>
  <si>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</si>
  <si>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</si>
  <si>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</si>
  <si>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</si>
  <si>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</si>
  <si>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</si>
  <si>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</si>
  <si>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</si>
  <si>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</si>
  <si>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</si>
  <si>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</si>
  <si>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</si>
  <si>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</si>
  <si>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</si>
  <si>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</si>
  <si>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</si>
  <si>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</si>
  <si>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</si>
  <si>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</si>
  <si>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</si>
  <si>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</si>
  <si>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</si>
  <si>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</si>
  <si>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</si>
  <si>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</si>
  <si>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</si>
  <si>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</si>
  <si>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</si>
  <si>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</si>
  <si>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</si>
  <si>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</si>
  <si>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</si>
  <si>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</si>
  <si>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</si>
  <si>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</si>
  <si>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</si>
  <si>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</si>
  <si>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</si>
  <si>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</si>
  <si>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</si>
  <si>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</si>
  <si>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</si>
  <si>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</si>
  <si>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</si>
  <si>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</si>
  <si>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</si>
  <si>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</si>
  <si>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</si>
  <si>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</si>
  <si>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</si>
  <si>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</si>
  <si>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</si>
  <si>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</si>
  <si>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</si>
  <si>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</si>
  <si>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</si>
  <si>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</si>
  <si>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</si>
  <si>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</si>
  <si>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</si>
  <si>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</si>
  <si>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</si>
  <si>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</si>
  <si>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</si>
  <si>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</si>
  <si>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</si>
  <si>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</si>
  <si>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</si>
  <si>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</si>
  <si>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</si>
  <si>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</si>
  <si>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</si>
  <si>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</si>
  <si>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</si>
  <si>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</si>
  <si>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</si>
  <si>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</si>
  <si>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</si>
  <si>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</si>
  <si>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</si>
  <si>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</si>
  <si>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</si>
  <si>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</si>
  <si>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</si>
  <si>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</si>
  <si>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</si>
  <si>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</si>
  <si>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</si>
  <si>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</si>
  <si>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</si>
  <si>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</si>
  <si>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</si>
  <si>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</si>
  <si>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</si>
  <si>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</si>
  <si>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</si>
  <si>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</si>
  <si>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</si>
  <si>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</si>
  <si>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</si>
  <si>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</si>
  <si>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</si>
  <si>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</si>
  <si>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</si>
  <si>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</si>
  <si>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</si>
  <si>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</si>
  <si>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</si>
  <si>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</si>
  <si>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</si>
  <si>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</si>
  <si>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</si>
  <si>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</si>
  <si>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</si>
  <si>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</si>
  <si>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</si>
  <si>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</si>
  <si>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</si>
  <si>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</si>
  <si>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</si>
  <si>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</si>
  <si>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</si>
  <si>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</si>
  <si>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</si>
  <si>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</si>
  <si>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</si>
  <si>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</si>
  <si>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</si>
  <si>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</si>
  <si>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</si>
  <si>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</si>
  <si>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</si>
  <si>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</si>
  <si>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</si>
  <si>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</si>
  <si>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</si>
  <si>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</si>
  <si>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</si>
  <si>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</si>
  <si>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</si>
  <si>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</si>
  <si>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</si>
  <si>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</si>
  <si>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</si>
  <si>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</si>
  <si>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</si>
  <si>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</si>
  <si>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</si>
  <si>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</si>
  <si>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</si>
  <si>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</si>
  <si>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</si>
  <si>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</si>
  <si>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</si>
  <si>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</si>
  <si>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</si>
  <si>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</si>
  <si>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</si>
  <si>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</si>
  <si>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</si>
  <si>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</si>
  <si>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</si>
  <si>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</si>
  <si>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</si>
  <si>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</si>
  <si>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</si>
  <si>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</si>
  <si>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</si>
  <si>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</si>
  <si>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</si>
  <si>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</si>
  <si>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</si>
  <si>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</si>
  <si>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</si>
  <si>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</si>
  <si>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</si>
  <si>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</si>
  <si>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</si>
  <si>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</si>
  <si>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</si>
  <si>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</si>
  <si>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</si>
  <si>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</si>
  <si>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</si>
  <si>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</si>
  <si>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</si>
  <si>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</si>
  <si>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</si>
  <si>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</si>
  <si>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</si>
  <si>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</si>
  <si>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</si>
  <si>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</si>
  <si>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</si>
  <si>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</si>
  <si>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</si>
  <si>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</si>
  <si>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</si>
  <si>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</si>
  <si>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</si>
  <si>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</si>
  <si>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</si>
  <si>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</si>
  <si>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</si>
  <si>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</si>
  <si>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</si>
  <si>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</si>
  <si>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</si>
  <si>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</si>
  <si>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</si>
  <si>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</si>
  <si>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</si>
  <si>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</si>
  <si>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</si>
  <si>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</si>
  <si>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</si>
  <si>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</si>
  <si>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</si>
  <si>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</si>
  <si>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</si>
  <si>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</si>
  <si>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</si>
  <si>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</si>
  <si>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</si>
  <si>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</si>
  <si>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</si>
  <si>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</si>
  <si>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</si>
  <si>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</si>
  <si>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</si>
  <si>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</si>
  <si>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</si>
  <si>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</si>
  <si>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</si>
  <si>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</si>
  <si>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</si>
  <si>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</si>
  <si>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</si>
  <si>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</si>
  <si>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</si>
  <si>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</si>
  <si>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</si>
  <si>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</si>
  <si>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</si>
  <si>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</si>
  <si>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</si>
  <si>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</si>
  <si>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</si>
  <si>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</si>
  <si>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</si>
  <si>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</si>
  <si>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</si>
  <si>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</si>
  <si>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</si>
  <si>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</si>
  <si>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</si>
  <si>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</si>
  <si>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</si>
  <si>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</si>
  <si>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</si>
  <si>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</si>
  <si>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</si>
  <si>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</si>
  <si>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</si>
  <si>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</si>
  <si>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</si>
  <si>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</si>
  <si>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</si>
  <si>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</si>
  <si>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</si>
  <si>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</si>
  <si>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</si>
  <si>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</si>
  <si>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</si>
  <si>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</si>
  <si>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</si>
  <si>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</si>
  <si>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</si>
  <si>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</si>
  <si>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</si>
  <si>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</si>
  <si>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</si>
  <si>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</si>
  <si>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</si>
  <si>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</si>
  <si>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</si>
  <si>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</si>
  <si>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</si>
  <si>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</si>
  <si>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</si>
  <si>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</si>
  <si>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</si>
  <si>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</si>
  <si>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</si>
  <si>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</si>
  <si>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</si>
  <si>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</si>
  <si>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</si>
  <si>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</si>
  <si>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</si>
  <si>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</si>
  <si>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</si>
  <si>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</si>
  <si>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</si>
  <si>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</si>
  <si>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</si>
  <si>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</si>
  <si>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</si>
  <si>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</si>
  <si>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</si>
  <si>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</si>
  <si>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</si>
  <si>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</si>
  <si>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</si>
  <si>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</si>
  <si>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</si>
  <si>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</si>
  <si>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</si>
  <si>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</si>
  <si>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</si>
  <si>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</si>
  <si>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</si>
  <si>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</si>
  <si>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</si>
  <si>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</si>
  <si>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</si>
  <si>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</si>
  <si>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</si>
  <si>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</si>
  <si>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</si>
  <si>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</si>
  <si>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</si>
  <si>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</si>
  <si>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</si>
  <si>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</si>
  <si>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</si>
  <si>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</si>
  <si>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</si>
  <si>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</si>
  <si>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</si>
  <si>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</si>
  <si>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</si>
  <si>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</si>
  <si>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</si>
  <si>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</si>
  <si>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</si>
  <si>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</si>
  <si>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</si>
  <si>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</si>
  <si>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</si>
  <si>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</si>
  <si>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</si>
  <si>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</si>
  <si>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</si>
  <si>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</si>
  <si>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</si>
  <si>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</si>
  <si>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</si>
  <si>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</si>
  <si>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</si>
  <si>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</si>
  <si>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</si>
  <si>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</si>
  <si>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</si>
  <si>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</si>
  <si>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</si>
  <si>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</si>
  <si>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</si>
  <si>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</si>
  <si>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</si>
  <si>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</si>
  <si>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</si>
  <si>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</si>
  <si>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</si>
  <si>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</si>
  <si>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</si>
  <si>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</si>
  <si>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</si>
  <si>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</si>
  <si>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</si>
  <si>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</si>
  <si>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</si>
  <si>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</si>
  <si>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</si>
  <si>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</si>
  <si>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</si>
  <si>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</si>
  <si>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</si>
  <si>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</si>
  <si>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</si>
  <si>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</si>
  <si>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</si>
  <si>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</si>
  <si>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</si>
  <si>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</si>
  <si>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</si>
  <si>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</si>
  <si>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</si>
  <si>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</si>
  <si>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</si>
  <si>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</si>
  <si>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</si>
  <si>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</si>
  <si>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</si>
  <si>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</si>
  <si>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</si>
  <si>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</si>
  <si>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</si>
  <si>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</si>
  <si>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</si>
  <si>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</si>
  <si>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</si>
  <si>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</si>
  <si>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</si>
  <si>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</si>
  <si>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</si>
  <si>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</si>
  <si>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</si>
  <si>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</si>
  <si>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</si>
  <si>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</si>
  <si>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</si>
  <si>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</si>
  <si>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</si>
  <si>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</si>
  <si>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</si>
  <si>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</si>
  <si>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</si>
  <si>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</si>
  <si>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</si>
  <si>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</si>
  <si>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</si>
  <si>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</si>
  <si>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</si>
  <si>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</si>
  <si>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</si>
  <si>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</si>
  <si>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</si>
  <si>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</si>
  <si>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</si>
  <si>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</si>
  <si>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</si>
  <si>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</si>
  <si>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</si>
  <si>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</si>
  <si>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</si>
  <si>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</si>
  <si>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</si>
  <si>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</si>
  <si>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</si>
  <si>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</si>
  <si>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</si>
  <si>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</si>
  <si>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</si>
  <si>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</si>
  <si>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</si>
  <si>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</si>
  <si>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</si>
  <si>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</si>
  <si>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</si>
  <si>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</si>
  <si>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</si>
  <si>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</si>
  <si>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</si>
  <si>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</si>
  <si>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</si>
  <si>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</si>
  <si>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</si>
  <si>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</si>
  <si>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</si>
  <si>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</si>
  <si>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</si>
  <si>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</si>
  <si>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</si>
  <si>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</si>
  <si>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</si>
  <si>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</si>
  <si>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</si>
  <si>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</si>
  <si>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</si>
  <si>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</si>
  <si>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</si>
  <si>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</si>
  <si>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</si>
  <si>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</si>
  <si>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</si>
  <si>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</si>
  <si>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</si>
  <si>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</si>
  <si>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</si>
  <si>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</si>
  <si>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</si>
  <si>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</si>
  <si>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</si>
  <si>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</si>
  <si>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</si>
  <si>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</si>
  <si>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</si>
  <si>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</si>
  <si>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</si>
  <si>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</si>
  <si>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</si>
  <si>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</si>
  <si>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</si>
  <si>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</si>
  <si>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</si>
  <si>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</si>
  <si>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</si>
  <si>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</si>
  <si>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</si>
  <si>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</si>
  <si>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</si>
  <si>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</si>
  <si>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</si>
  <si>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</si>
  <si>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</si>
  <si>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</si>
  <si>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</si>
  <si>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</si>
  <si>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</si>
  <si>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</si>
  <si>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</si>
  <si>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</si>
  <si>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</si>
  <si>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</si>
  <si>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</si>
  <si>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</si>
  <si>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</si>
  <si>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</si>
  <si>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</si>
  <si>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</si>
  <si>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</si>
  <si>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</si>
  <si>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</si>
  <si>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</si>
  <si>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</si>
  <si>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</si>
  <si>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</si>
  <si>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</si>
  <si>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</si>
  <si>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</si>
  <si>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</si>
  <si>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</si>
  <si>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</si>
  <si>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</si>
  <si>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</si>
  <si>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</si>
  <si>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</si>
  <si>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</si>
  <si>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</si>
  <si>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</si>
  <si>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</si>
  <si>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</si>
  <si>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</si>
  <si>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</si>
  <si>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</si>
  <si>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</si>
  <si>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</si>
  <si>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</si>
  <si>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</si>
  <si>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</si>
  <si>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</si>
  <si>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</si>
  <si>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</si>
  <si>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</si>
  <si>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</si>
  <si>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</si>
  <si>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</si>
  <si>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</si>
  <si>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</si>
  <si>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</si>
  <si>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</si>
  <si>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</si>
  <si>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</si>
  <si>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</si>
  <si>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</si>
  <si>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</si>
  <si>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</si>
  <si>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</si>
  <si>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</si>
  <si>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</si>
  <si>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</si>
  <si>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</si>
  <si>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</si>
  <si>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</si>
  <si>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</si>
  <si>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</si>
  <si>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</si>
  <si>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</si>
  <si>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</si>
  <si>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</si>
  <si>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</si>
  <si>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</si>
  <si>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</si>
  <si>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</si>
  <si>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</si>
  <si>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</si>
  <si>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</si>
  <si>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</si>
  <si>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</si>
  <si>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</si>
  <si>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</si>
  <si>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</si>
  <si>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</si>
  <si>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</si>
  <si>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</si>
  <si>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</si>
  <si>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</si>
  <si>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</si>
  <si>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</si>
  <si>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</si>
  <si>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</si>
  <si>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</si>
  <si>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</si>
  <si>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</si>
  <si>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</si>
  <si>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</si>
  <si>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</si>
  <si>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</si>
  <si>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</si>
  <si>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</si>
  <si>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</si>
  <si>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</si>
  <si>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</si>
  <si>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</si>
  <si>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</si>
  <si>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</si>
  <si>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</si>
  <si>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</si>
  <si>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</si>
  <si>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</si>
  <si>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</si>
  <si>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</si>
  <si>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</si>
  <si>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</si>
  <si>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</si>
  <si>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</si>
  <si>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</si>
  <si>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</si>
  <si>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</si>
  <si>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</si>
  <si>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</si>
  <si>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</si>
  <si>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</si>
  <si>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</si>
  <si>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</si>
  <si>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</si>
  <si>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</si>
  <si>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</si>
  <si>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</si>
  <si>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</si>
  <si>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</si>
  <si>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</si>
  <si>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</si>
  <si>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</si>
  <si>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</si>
  <si>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</si>
  <si>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</si>
  <si>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</si>
  <si>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</si>
  <si>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</si>
  <si>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</si>
  <si>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</si>
  <si>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</si>
  <si>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</si>
  <si>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</si>
  <si>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</si>
  <si>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</si>
  <si>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</si>
  <si>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</si>
  <si>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</si>
  <si>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</si>
  <si>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</si>
  <si>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</si>
  <si>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</si>
  <si>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</si>
  <si>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</si>
  <si>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</si>
  <si>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</si>
  <si>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</si>
  <si>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</si>
  <si>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</si>
  <si>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</si>
  <si>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</si>
  <si>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</si>
  <si>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</si>
  <si>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</si>
  <si>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</si>
  <si>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</si>
  <si>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</si>
  <si>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</si>
  <si>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</si>
  <si>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</si>
  <si>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</si>
  <si>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</si>
  <si>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</si>
  <si>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</si>
  <si>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</si>
  <si>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</si>
  <si>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</si>
  <si>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</si>
  <si>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</si>
  <si>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</si>
  <si>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</si>
  <si>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</si>
  <si>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</si>
  <si>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</si>
  <si>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</si>
  <si>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</si>
  <si>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</si>
  <si>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</si>
  <si>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</si>
  <si>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</si>
  <si>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</si>
  <si>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</si>
  <si>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</si>
  <si>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</si>
  <si>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</si>
  <si>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</si>
  <si>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</si>
  <si>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</si>
  <si>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</si>
  <si>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</si>
  <si>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</si>
  <si>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</si>
  <si>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</si>
  <si>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</si>
  <si>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</si>
  <si>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</si>
  <si>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</si>
  <si>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</si>
  <si>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</si>
  <si>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</si>
  <si>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</si>
  <si>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</si>
  <si>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</si>
  <si>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</si>
  <si>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</si>
  <si>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</si>
  <si>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</si>
  <si>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</si>
  <si>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</si>
  <si>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</si>
  <si>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</si>
  <si>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</si>
  <si>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</si>
  <si>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</si>
  <si>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</si>
  <si>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</si>
  <si>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</si>
  <si>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</si>
  <si>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</si>
  <si>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</si>
  <si>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</si>
  <si>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</si>
  <si>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</si>
  <si>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</si>
  <si>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</si>
  <si>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</si>
  <si>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</si>
  <si>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</si>
  <si>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</si>
  <si>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</si>
  <si>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</si>
  <si>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</si>
  <si>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</si>
  <si>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</si>
  <si>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</si>
  <si>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</si>
  <si>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</si>
  <si>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</si>
  <si>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</si>
  <si>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</si>
  <si>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</si>
  <si>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</si>
  <si>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</si>
  <si>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</si>
  <si>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</si>
  <si>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</si>
  <si>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</si>
  <si>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</si>
  <si>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</si>
  <si>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</si>
  <si>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</si>
  <si>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</si>
  <si>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</si>
  <si>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</si>
  <si>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</si>
  <si>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</si>
  <si>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</si>
  <si>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</si>
  <si>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</si>
  <si>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</si>
  <si>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</si>
  <si>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</si>
  <si>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</si>
  <si>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</si>
  <si>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</si>
  <si>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</si>
  <si>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</si>
  <si>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</si>
  <si>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</si>
  <si>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</si>
  <si>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</si>
  <si>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</si>
  <si>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</si>
  <si>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</si>
  <si>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</si>
  <si>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</si>
  <si>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</si>
  <si>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</si>
  <si>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</si>
  <si>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</si>
  <si>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</si>
  <si>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</si>
  <si>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</si>
  <si>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</si>
  <si>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</si>
  <si>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</si>
  <si>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</si>
  <si>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</si>
  <si>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</si>
  <si>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</si>
  <si>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</si>
  <si>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</si>
  <si>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</si>
  <si>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</si>
  <si>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</si>
  <si>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</si>
  <si>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</si>
  <si>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</si>
  <si>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</si>
  <si>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</si>
  <si>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</si>
  <si>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</si>
  <si>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</si>
  <si>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</si>
  <si>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</si>
  <si>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</si>
  <si>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</si>
  <si>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</si>
  <si>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</si>
  <si>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</si>
  <si>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</si>
  <si>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</si>
  <si>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</si>
  <si>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</si>
  <si>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</si>
  <si>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</si>
  <si>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</si>
  <si>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</si>
  <si>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</si>
  <si>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</si>
  <si>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</si>
  <si>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</si>
  <si>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</si>
  <si>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</si>
  <si>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</si>
  <si>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</si>
  <si>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</si>
  <si>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</si>
  <si>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</si>
  <si>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</si>
  <si>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</si>
  <si>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</si>
  <si>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</si>
  <si>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</si>
  <si>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</si>
  <si>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</si>
  <si>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</si>
  <si>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</si>
  <si>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</si>
  <si>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</si>
  <si>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</si>
  <si>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</si>
  <si>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</si>
  <si>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</si>
  <si>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</si>
  <si>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</si>
  <si>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</si>
  <si>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</si>
  <si>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</si>
  <si>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</si>
  <si>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</si>
  <si>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</si>
  <si>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</si>
  <si>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</si>
  <si>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</si>
  <si>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</si>
  <si>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</si>
  <si>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</si>
  <si>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</si>
  <si>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</si>
  <si>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</si>
  <si>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</si>
  <si>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</si>
  <si>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</si>
  <si>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</si>
  <si>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</si>
  <si>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</si>
  <si>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</si>
  <si>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</si>
  <si>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</si>
  <si>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</si>
  <si>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</si>
  <si>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</si>
  <si>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</si>
  <si>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</si>
  <si>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</si>
  <si>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</si>
  <si>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</si>
  <si>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</si>
  <si>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</si>
  <si>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</si>
  <si>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</si>
  <si>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</si>
  <si>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</si>
  <si>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</si>
  <si>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</si>
  <si>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</si>
  <si>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</si>
  <si>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</si>
  <si>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</si>
  <si>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</si>
  <si>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</si>
  <si>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</si>
  <si>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</si>
  <si>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</si>
  <si>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</si>
  <si>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</si>
  <si>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</si>
  <si>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</si>
  <si>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</si>
  <si>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</si>
  <si>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</si>
  <si>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</si>
  <si>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</si>
  <si>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</si>
  <si>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</si>
  <si>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</si>
  <si>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</si>
  <si>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</si>
  <si>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</si>
  <si>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</si>
  <si>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</si>
  <si>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</si>
  <si>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</si>
  <si>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</si>
  <si>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</si>
  <si>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</si>
  <si>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</si>
  <si>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</si>
  <si>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</si>
  <si>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</si>
  <si>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</si>
  <si>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</si>
  <si>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</si>
  <si>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</si>
  <si>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</si>
  <si>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</si>
  <si>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</si>
  <si>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</si>
  <si>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</si>
  <si>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</si>
  <si>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</si>
  <si>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</si>
  <si>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</si>
  <si>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</si>
  <si>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</si>
  <si>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</si>
  <si>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</si>
  <si>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</si>
  <si>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</si>
  <si>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</si>
  <si>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</si>
  <si>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</si>
  <si>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</si>
  <si>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</si>
  <si>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</si>
  <si>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</si>
  <si>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</si>
  <si>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</si>
  <si>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</si>
  <si>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</si>
  <si>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</si>
  <si>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</si>
  <si>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</si>
  <si>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</si>
  <si>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</si>
  <si>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</si>
  <si>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</si>
  <si>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</si>
  <si>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</si>
  <si>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</si>
  <si>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</si>
  <si>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</si>
  <si>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</si>
  <si>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</si>
  <si>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</si>
  <si>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</si>
  <si>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</si>
  <si>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</si>
  <si>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</si>
  <si>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</si>
  <si>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</si>
  <si>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</si>
  <si>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</si>
  <si>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</si>
  <si>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</si>
  <si>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</si>
  <si>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</si>
  <si>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</si>
  <si>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</si>
  <si>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</si>
  <si>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</si>
  <si>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</si>
  <si>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</si>
  <si>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</si>
  <si>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</si>
  <si>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</si>
  <si>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</si>
  <si>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</si>
  <si>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</si>
  <si>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</si>
  <si>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</si>
  <si>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</si>
  <si>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</si>
  <si>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</si>
  <si>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</si>
  <si>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</si>
  <si>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</si>
  <si>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</si>
  <si>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</si>
  <si>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</si>
  <si>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</si>
  <si>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</si>
  <si>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</si>
  <si>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</si>
  <si>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</si>
  <si>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</si>
  <si>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</si>
  <si>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</si>
  <si>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</si>
  <si>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</si>
  <si>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</si>
  <si>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</si>
  <si>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</si>
  <si>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</si>
  <si>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</si>
  <si>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</si>
  <si>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</si>
  <si>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</si>
  <si>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</si>
  <si>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</si>
  <si>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</si>
  <si>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</si>
  <si>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</si>
  <si>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</si>
  <si>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</si>
  <si>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</si>
  <si>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</si>
  <si>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</si>
  <si>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</si>
  <si>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</si>
  <si>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</si>
  <si>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</si>
  <si>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</si>
  <si>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</si>
  <si>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</si>
  <si>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</si>
  <si>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</si>
  <si>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</si>
  <si>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</si>
  <si>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</si>
  <si>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</si>
  <si>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</si>
  <si>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</si>
  <si>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</si>
  <si>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</si>
  <si>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</si>
  <si>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</si>
  <si>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</si>
  <si>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</si>
  <si>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</si>
  <si>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</si>
  <si>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</si>
  <si>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</si>
  <si>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</si>
  <si>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</si>
  <si>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</si>
  <si>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</si>
  <si>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</si>
  <si>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</si>
  <si>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</si>
  <si>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</si>
  <si>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</si>
  <si>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</si>
  <si>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</si>
  <si>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</si>
  <si>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</si>
  <si>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</si>
  <si>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</si>
  <si>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</si>
  <si>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</si>
  <si>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</si>
  <si>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</si>
  <si>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</si>
  <si>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</si>
  <si>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</si>
  <si>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</si>
  <si>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</si>
  <si>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</si>
  <si>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</si>
  <si>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</si>
  <si>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</si>
  <si>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</si>
  <si>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</si>
  <si>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</si>
  <si>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</si>
  <si>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</si>
  <si>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</si>
  <si>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</si>
  <si>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</si>
  <si>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</si>
  <si>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</si>
  <si>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</si>
  <si>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</si>
  <si>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</si>
  <si>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</si>
  <si>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</si>
  <si>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</si>
  <si>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</si>
  <si>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</si>
  <si>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</si>
  <si>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</si>
  <si>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</si>
  <si>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</si>
  <si>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</si>
  <si>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</si>
  <si>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</si>
  <si>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</si>
  <si>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</si>
  <si>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</si>
  <si>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</si>
  <si>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</si>
  <si>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</si>
  <si>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</si>
  <si>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</si>
  <si>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</si>
  <si>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</si>
  <si>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</si>
  <si>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</si>
  <si>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</si>
  <si>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</si>
  <si>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</si>
  <si>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</si>
  <si>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</si>
  <si>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</si>
  <si>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</si>
  <si>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</si>
  <si>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</si>
  <si>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</si>
  <si>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</si>
  <si>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</si>
  <si>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</si>
  <si>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</si>
  <si>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</si>
  <si>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</si>
  <si>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</si>
  <si>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</si>
  <si>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</si>
  <si>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</si>
  <si>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</si>
  <si>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</si>
  <si>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</si>
  <si>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</si>
  <si>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</si>
  <si>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</si>
  <si>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</si>
  <si>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</si>
  <si>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</si>
  <si>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</si>
  <si>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</si>
  <si>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</si>
  <si>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</si>
  <si>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</si>
  <si>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</si>
  <si>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</si>
  <si>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</si>
  <si>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</si>
  <si>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</si>
  <si>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</si>
  <si>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</si>
  <si>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</si>
  <si>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</si>
  <si>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</si>
  <si>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</si>
  <si>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</si>
  <si>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</si>
  <si>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</si>
  <si>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</si>
  <si>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</si>
  <si>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</si>
  <si>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</si>
  <si>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</si>
  <si>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</si>
  <si>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</si>
  <si>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</si>
  <si>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</si>
  <si>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</si>
  <si>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</si>
  <si>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</si>
  <si>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</si>
  <si>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</si>
  <si>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</si>
  <si>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</si>
  <si>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</si>
  <si>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</si>
  <si>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</si>
  <si>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</si>
  <si>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</si>
  <si>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</si>
  <si>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</si>
  <si>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</si>
  <si>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</si>
  <si>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</si>
  <si>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</si>
  <si>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</si>
  <si>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</si>
  <si>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</si>
  <si>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</si>
  <si>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</si>
  <si>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</si>
  <si>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</si>
  <si>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</si>
  <si>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</si>
  <si>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</si>
  <si>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</si>
  <si>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</si>
  <si>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</si>
  <si>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</si>
  <si>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</si>
  <si>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</si>
  <si>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</si>
  <si>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</si>
  <si>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</si>
  <si>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</si>
  <si>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</si>
  <si>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</si>
  <si>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</si>
  <si>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</si>
  <si>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</si>
  <si>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</si>
  <si>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</si>
  <si>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</si>
  <si>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</si>
  <si>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</si>
  <si>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</si>
  <si>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</si>
  <si>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</si>
  <si>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</si>
  <si>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</si>
  <si>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</si>
  <si>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</si>
  <si>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</si>
  <si>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</si>
  <si>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</si>
  <si>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</si>
  <si>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</si>
  <si>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</si>
  <si>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</si>
  <si>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</si>
  <si>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</si>
  <si>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</si>
  <si>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</si>
  <si>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</si>
  <si>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</si>
  <si>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</si>
  <si>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</si>
  <si>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</si>
  <si>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</si>
  <si>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</si>
  <si>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</si>
  <si>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</si>
  <si>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</si>
  <si>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</si>
  <si>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</si>
  <si>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</si>
  <si>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</si>
  <si>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</si>
  <si>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</si>
  <si>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</si>
  <si>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</si>
  <si>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</si>
  <si>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</si>
  <si>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</si>
  <si>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</si>
  <si>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</si>
  <si>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</si>
  <si>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</si>
  <si>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</si>
  <si>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</si>
  <si>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</si>
  <si>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</si>
  <si>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</si>
  <si>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</si>
  <si>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</si>
  <si>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</si>
  <si>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</si>
  <si>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</si>
  <si>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</si>
  <si>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</si>
  <si>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</si>
  <si>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</si>
  <si>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</si>
  <si>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</si>
  <si>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</si>
  <si>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</si>
  <si>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</si>
  <si>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</si>
  <si>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</si>
  <si>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</si>
  <si>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</si>
  <si>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</si>
  <si>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</si>
  <si>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</si>
  <si>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</si>
  <si>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</si>
  <si>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</si>
  <si>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</si>
  <si>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</si>
  <si>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</si>
  <si>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</si>
  <si>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</si>
  <si>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</si>
  <si>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</si>
  <si>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</si>
  <si>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</si>
  <si>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</si>
  <si>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</si>
  <si>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</si>
  <si>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</si>
  <si>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</si>
  <si>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</si>
  <si>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</si>
  <si>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</si>
  <si>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</si>
  <si>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</si>
  <si>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</si>
  <si>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</si>
  <si>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</si>
  <si>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</si>
  <si>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</si>
  <si>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</si>
  <si>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</si>
  <si>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</si>
  <si>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</si>
  <si>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</si>
  <si>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</si>
  <si>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</si>
  <si>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</si>
  <si>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</si>
  <si>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</si>
  <si>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</si>
  <si>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</si>
  <si>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</si>
  <si>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</si>
  <si>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</si>
  <si>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</si>
  <si>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</si>
  <si>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</si>
  <si>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</si>
  <si>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</si>
  <si>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</si>
  <si>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</si>
  <si>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</si>
  <si>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</si>
  <si>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</si>
  <si>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</si>
  <si>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</si>
  <si>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</si>
  <si>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</si>
  <si>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</si>
  <si>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</si>
  <si>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</si>
  <si>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</si>
  <si>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</si>
  <si>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</si>
  <si>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</si>
  <si>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</si>
  <si>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</si>
  <si>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</si>
  <si>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</si>
  <si>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</si>
  <si>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</si>
  <si>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</si>
  <si>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</si>
  <si>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</si>
  <si>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</si>
  <si>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</si>
  <si>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</si>
  <si>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</si>
  <si>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</si>
  <si>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</si>
  <si>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</si>
  <si>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</si>
  <si>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</si>
  <si>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</si>
  <si>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</si>
  <si>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</si>
  <si>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</si>
  <si>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</si>
  <si>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</si>
  <si>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</si>
  <si>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</si>
  <si>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</si>
  <si>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</si>
  <si>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</si>
  <si>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</si>
  <si>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</si>
  <si>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</si>
  <si>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</si>
  <si>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</si>
  <si>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</si>
  <si>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</si>
  <si>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</si>
  <si>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</si>
  <si>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</si>
  <si>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</si>
  <si>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</si>
  <si>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</si>
  <si>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</si>
  <si>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</si>
  <si>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</si>
  <si>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</si>
  <si>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</si>
  <si>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</si>
  <si>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</si>
  <si>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</si>
  <si>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</si>
  <si>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</si>
  <si>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</si>
  <si>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</si>
  <si>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</si>
  <si>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</si>
  <si>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</si>
  <si>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</si>
  <si>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</si>
  <si>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</si>
  <si>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</si>
  <si>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</si>
  <si>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</si>
  <si>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</si>
  <si>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</si>
  <si>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</si>
  <si>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</si>
  <si>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</si>
  <si>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</si>
  <si>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</si>
  <si>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</si>
  <si>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</si>
  <si>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</si>
  <si>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</si>
  <si>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</si>
  <si>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</si>
  <si>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</si>
  <si>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</si>
  <si>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</si>
  <si>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</si>
  <si>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</si>
  <si>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</si>
  <si>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</si>
  <si>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</si>
  <si>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</si>
  <si>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</si>
  <si>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</si>
  <si>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</si>
  <si>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</si>
  <si>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</si>
  <si>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</si>
  <si>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</si>
  <si>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</si>
  <si>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</si>
  <si>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</si>
  <si>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</si>
  <si>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</si>
  <si>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</si>
  <si>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</si>
  <si>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</si>
  <si>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</si>
  <si>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</si>
  <si>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</si>
  <si>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</si>
  <si>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</si>
  <si>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</si>
  <si>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</si>
  <si>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</si>
  <si>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</si>
  <si>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</si>
  <si>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</si>
  <si>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</si>
  <si>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</si>
  <si>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</si>
  <si>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</si>
  <si>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</si>
  <si>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</si>
  <si>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</si>
  <si>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</si>
  <si>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</si>
  <si>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</si>
  <si>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</si>
  <si>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</si>
  <si>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</si>
  <si>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</si>
  <si>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</si>
  <si>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</si>
  <si>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</si>
  <si>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</si>
  <si>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</si>
  <si>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</si>
  <si>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</si>
  <si>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</si>
  <si>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</si>
  <si>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</si>
  <si>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</si>
  <si>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</si>
  <si>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</si>
  <si>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</si>
  <si>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</si>
  <si>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</si>
  <si>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</si>
  <si>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</si>
  <si>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</si>
  <si>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</si>
  <si>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</si>
  <si>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</si>
  <si>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</si>
  <si>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</si>
  <si>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</si>
  <si>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</si>
  <si>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</si>
  <si>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</si>
  <si>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</si>
  <si>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</si>
  <si>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</si>
  <si>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</si>
  <si>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</si>
  <si>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</si>
  <si>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</si>
  <si>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</si>
  <si>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</si>
  <si>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</si>
  <si>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</si>
  <si>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</si>
  <si>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</si>
  <si>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</si>
  <si>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</si>
  <si>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</si>
  <si>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</si>
  <si>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</si>
  <si>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</si>
  <si>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</si>
  <si>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</si>
  <si>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</si>
  <si>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</si>
  <si>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</si>
  <si>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</si>
  <si>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</si>
  <si>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</si>
  <si>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</si>
  <si>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</si>
  <si>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</si>
  <si>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</si>
  <si>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</si>
  <si>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</si>
  <si>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</si>
  <si>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</si>
  <si>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</si>
  <si>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</si>
  <si>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</si>
  <si>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</si>
  <si>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</si>
  <si>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</si>
  <si>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</si>
  <si>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</si>
  <si>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</si>
  <si>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</si>
  <si>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</si>
  <si>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</si>
  <si>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</si>
  <si>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</si>
  <si>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</si>
  <si>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</si>
  <si>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</si>
  <si>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</si>
  <si>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</si>
  <si>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</si>
  <si>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</si>
  <si>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</si>
  <si>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</si>
  <si>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</si>
  <si>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</si>
  <si>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</si>
  <si>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</si>
  <si>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</si>
  <si>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</si>
  <si>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</si>
  <si>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</si>
  <si>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</si>
  <si>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</si>
  <si>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</si>
  <si>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</si>
  <si>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</si>
  <si>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</si>
  <si>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</si>
  <si>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</si>
  <si>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</si>
  <si>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</si>
  <si>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</si>
  <si>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</si>
  <si>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</si>
  <si>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</si>
  <si>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</si>
  <si>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</si>
  <si>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</si>
  <si>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</si>
  <si>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</si>
  <si>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</si>
  <si>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</si>
  <si>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</si>
  <si>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</si>
  <si>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</si>
  <si>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</si>
  <si>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</si>
  <si>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</si>
  <si>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</si>
  <si>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</si>
  <si>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</si>
  <si>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</si>
  <si>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</si>
  <si>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</si>
  <si>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</si>
  <si>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</si>
  <si>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</si>
  <si>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</si>
  <si>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</si>
  <si>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</si>
  <si>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</si>
  <si>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</si>
  <si>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</si>
  <si>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</si>
  <si>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</si>
  <si>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</si>
  <si>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</si>
  <si>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</si>
  <si>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</si>
  <si>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</si>
  <si>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</si>
  <si>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</si>
  <si>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</si>
  <si>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</si>
  <si>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</si>
  <si>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</si>
  <si>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</si>
  <si>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</si>
  <si>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</si>
  <si>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</si>
  <si>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</si>
  <si>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</si>
  <si>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</si>
  <si>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</si>
  <si>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</si>
  <si>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</si>
  <si>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</si>
  <si>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</si>
  <si>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</si>
  <si>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</si>
  <si>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</si>
  <si>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</si>
  <si>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</si>
  <si>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</si>
  <si>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</si>
  <si>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</si>
  <si>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</si>
  <si>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</si>
  <si>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</si>
  <si>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</si>
  <si>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</si>
  <si>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</si>
  <si>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</si>
  <si>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</si>
  <si>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</si>
  <si>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</si>
  <si>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</si>
  <si>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</si>
  <si>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</si>
  <si>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</si>
  <si>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</si>
  <si>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</si>
  <si>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</si>
  <si>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</si>
  <si>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</si>
  <si>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</si>
  <si>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</si>
  <si>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</si>
  <si>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</si>
  <si>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</si>
  <si>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</si>
  <si>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</si>
  <si>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</si>
  <si>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</si>
  <si>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</si>
  <si>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</si>
  <si>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</si>
  <si>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</si>
  <si>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</si>
  <si>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</si>
  <si>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</si>
  <si>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</si>
  <si>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</si>
  <si>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</si>
  <si>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</si>
  <si>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</si>
  <si>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</si>
  <si>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</si>
  <si>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</si>
  <si>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</si>
  <si>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</si>
  <si>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</si>
  <si>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</si>
  <si>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</si>
  <si>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</si>
  <si>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</si>
  <si>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</si>
  <si>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</si>
  <si>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</si>
  <si>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</si>
  <si>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</si>
  <si>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</si>
  <si>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</si>
  <si>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</si>
  <si>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</si>
  <si>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</si>
  <si>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</si>
  <si>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</si>
  <si>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</si>
  <si>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</si>
  <si>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</si>
  <si>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</si>
  <si>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</si>
  <si>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</si>
  <si>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</si>
  <si>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</si>
  <si>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</si>
  <si>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</si>
  <si>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</si>
  <si>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</si>
  <si>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</si>
  <si>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</si>
  <si>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</si>
  <si>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</si>
  <si>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</si>
  <si>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</si>
  <si>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</si>
  <si>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</si>
  <si>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</si>
  <si>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</si>
  <si>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</si>
  <si>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</si>
  <si>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</si>
  <si>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</si>
  <si>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</si>
  <si>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</si>
  <si>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</si>
  <si>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</si>
  <si>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</si>
  <si>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</si>
  <si>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</si>
  <si>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</si>
  <si>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</si>
  <si>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</si>
  <si>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</si>
  <si>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</si>
  <si>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</si>
  <si>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</si>
  <si>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</si>
  <si>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</si>
  <si>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</si>
  <si>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</si>
  <si>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</si>
  <si>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</si>
  <si>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</si>
  <si>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</si>
  <si>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</si>
  <si>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</si>
  <si>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</si>
  <si>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</si>
  <si>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</si>
  <si>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</si>
  <si>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</si>
  <si>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</si>
  <si>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</si>
  <si>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</si>
  <si>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</si>
  <si>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</si>
  <si>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</si>
  <si>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</si>
  <si>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</si>
  <si>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</si>
  <si>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</si>
  <si>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</si>
  <si>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</si>
  <si>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</si>
  <si>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</si>
  <si>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</si>
  <si>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</si>
  <si>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</si>
  <si>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</si>
  <si>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</si>
  <si>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</si>
  <si>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</si>
  <si>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</si>
  <si>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</si>
  <si>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</si>
  <si>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</si>
  <si>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</si>
  <si>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</si>
  <si>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</si>
  <si>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</si>
  <si>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</si>
  <si>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</si>
  <si>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</si>
  <si>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</si>
  <si>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</si>
  <si>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</si>
  <si>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</si>
  <si>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</si>
  <si>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</si>
  <si>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</si>
  <si>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</si>
  <si>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</si>
  <si>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</si>
  <si>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</si>
  <si>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</si>
  <si>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</si>
  <si>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</si>
  <si>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</si>
  <si>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</si>
  <si>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</si>
  <si>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</si>
  <si>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</si>
  <si>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</si>
  <si>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</si>
  <si>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</si>
  <si>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</si>
  <si>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</si>
  <si>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</si>
  <si>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</si>
  <si>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</si>
  <si>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</si>
  <si>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</si>
  <si>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</si>
  <si>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</si>
  <si>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</si>
  <si>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</si>
  <si>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</si>
  <si>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</si>
  <si>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</si>
  <si>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</si>
  <si>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</si>
  <si>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</si>
  <si>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</si>
  <si>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</si>
  <si>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</si>
  <si>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</si>
  <si>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</si>
  <si>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</si>
  <si>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</si>
  <si>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</si>
  <si>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</si>
  <si>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</si>
  <si>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</si>
  <si>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</si>
  <si>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</si>
  <si>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</si>
  <si>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</si>
  <si>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</si>
  <si>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</si>
  <si>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</si>
  <si>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</si>
  <si>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</si>
  <si>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</si>
  <si>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</si>
  <si>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</si>
  <si>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</si>
  <si>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</si>
  <si>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</si>
  <si>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</si>
  <si>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</si>
  <si>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</si>
  <si>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</si>
  <si>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</si>
  <si>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</si>
  <si>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</si>
  <si>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</si>
  <si>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</si>
  <si>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</si>
  <si>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</si>
  <si>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</si>
  <si>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</si>
  <si>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</si>
  <si>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</si>
  <si>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</si>
  <si>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</si>
  <si>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</si>
  <si>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</si>
  <si>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</si>
  <si>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</si>
  <si>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</si>
  <si>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</si>
  <si>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</si>
  <si>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</si>
  <si>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</si>
  <si>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</si>
  <si>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</si>
  <si>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</si>
  <si>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</si>
  <si>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</si>
  <si>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</si>
  <si>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</si>
  <si>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</si>
  <si>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</si>
  <si>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</si>
  <si>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</si>
  <si>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</si>
  <si>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</si>
  <si>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</si>
  <si>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</si>
  <si>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</si>
  <si>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</si>
  <si>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</si>
  <si>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</si>
  <si>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</si>
  <si>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</si>
  <si>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</si>
  <si>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</si>
  <si>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</si>
  <si>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</si>
  <si>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</si>
  <si>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</si>
  <si>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</si>
  <si>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</si>
  <si>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</si>
  <si>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</si>
  <si>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</si>
  <si>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</si>
  <si>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</si>
  <si>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</si>
  <si>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</si>
  <si>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</si>
  <si>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</si>
  <si>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</si>
  <si>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</si>
  <si>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</si>
  <si>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</si>
  <si>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</si>
  <si>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</si>
  <si>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</si>
  <si>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</si>
  <si>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</si>
  <si>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</si>
  <si>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</si>
  <si>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</si>
  <si>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</si>
  <si>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</si>
  <si>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</si>
  <si>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</si>
  <si>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</si>
  <si>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</si>
  <si>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</si>
  <si>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</si>
  <si>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</si>
  <si>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</si>
  <si>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</si>
  <si>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</si>
  <si>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</si>
  <si>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</si>
  <si>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</si>
  <si>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</si>
  <si>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</si>
  <si>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</si>
  <si>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</si>
  <si>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</si>
  <si>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</si>
  <si>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</si>
  <si>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</si>
  <si>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</si>
  <si>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</si>
  <si>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</si>
  <si>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</si>
  <si>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</si>
  <si>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</si>
  <si>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</si>
  <si>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</si>
  <si>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</si>
  <si>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</si>
  <si>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</si>
  <si>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</si>
  <si>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</si>
  <si>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</si>
  <si>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</si>
  <si>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</si>
  <si>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</si>
  <si>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</si>
  <si>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</si>
  <si>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</si>
  <si>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</si>
  <si>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</si>
  <si>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</si>
  <si>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</si>
  <si>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</si>
  <si>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</si>
  <si>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</si>
  <si>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</si>
  <si>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</si>
  <si>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</si>
  <si>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</si>
  <si>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</si>
  <si>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</si>
  <si>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</si>
  <si>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</si>
  <si>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</si>
  <si>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</si>
  <si>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</si>
  <si>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</si>
  <si>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</si>
  <si>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</si>
  <si>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</si>
  <si>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</si>
  <si>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</si>
  <si>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</si>
  <si>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</si>
  <si>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</si>
  <si>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</si>
  <si>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</si>
  <si>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</si>
  <si>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</si>
  <si>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</si>
  <si>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</si>
  <si>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</si>
  <si>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</si>
  <si>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</si>
  <si>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</si>
  <si>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</si>
  <si>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</si>
  <si>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</si>
  <si>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</si>
  <si>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</si>
  <si>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</si>
  <si>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</si>
  <si>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</si>
  <si>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</si>
  <si>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</si>
  <si>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</si>
  <si>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</si>
  <si>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</si>
  <si>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</si>
  <si>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</si>
  <si>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</si>
  <si>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</si>
  <si>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</si>
  <si>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</si>
  <si>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</si>
  <si>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</si>
  <si>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</si>
  <si>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</si>
  <si>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</si>
  <si>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</si>
  <si>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</si>
  <si>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</si>
  <si>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</si>
  <si>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</si>
  <si>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</si>
  <si>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</si>
  <si>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</si>
  <si>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</si>
  <si>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</si>
  <si>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</si>
  <si>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</si>
  <si>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</si>
  <si>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</si>
  <si>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</si>
  <si>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</si>
  <si>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</si>
  <si>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</si>
  <si>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</si>
  <si>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</si>
  <si>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</si>
  <si>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</si>
  <si>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</si>
  <si>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</si>
  <si>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</si>
  <si>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</si>
  <si>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</si>
  <si>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</si>
  <si>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</si>
  <si>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</si>
  <si>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</si>
  <si>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</si>
  <si>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</si>
  <si>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</si>
  <si>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</si>
  <si>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</si>
  <si>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</si>
  <si>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</si>
  <si>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</si>
  <si>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</si>
  <si>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</si>
  <si>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</si>
  <si>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</si>
  <si>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</si>
  <si>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</si>
  <si>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</si>
  <si>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</si>
  <si>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</si>
  <si>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</si>
  <si>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</si>
  <si>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</si>
  <si>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</si>
  <si>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</si>
  <si>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</si>
  <si>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</si>
  <si>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</si>
  <si>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</si>
  <si>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</si>
  <si>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</si>
  <si>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</si>
  <si>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</si>
  <si>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</si>
  <si>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</si>
  <si>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</si>
  <si>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</si>
  <si>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</si>
  <si>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</si>
  <si>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</si>
  <si>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</si>
  <si>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</si>
  <si>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</si>
  <si>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</si>
  <si>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</si>
  <si>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</si>
  <si>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</si>
  <si>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</si>
  <si>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</si>
  <si>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</si>
  <si>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</si>
  <si>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</si>
  <si>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</si>
  <si>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</si>
  <si>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</si>
  <si>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</si>
  <si>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</si>
  <si>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</si>
  <si>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</si>
  <si>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</si>
  <si>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</si>
  <si>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</si>
  <si>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</si>
  <si>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</si>
  <si>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</si>
  <si>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</si>
  <si>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</si>
  <si>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</si>
  <si>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</si>
  <si>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</si>
  <si>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</si>
  <si>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</si>
  <si>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</si>
  <si>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</si>
  <si>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</si>
  <si>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</si>
  <si>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</si>
  <si>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</si>
  <si>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</si>
  <si>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</si>
  <si>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</si>
  <si>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</si>
  <si>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</si>
  <si>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</si>
  <si>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</si>
  <si>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</si>
  <si>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</si>
  <si>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</si>
  <si>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</si>
  <si>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</si>
  <si>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</si>
  <si>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</si>
  <si>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</si>
  <si>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</si>
  <si>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</si>
  <si>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</si>
  <si>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</si>
  <si>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</si>
  <si>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</si>
  <si>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</si>
  <si>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</si>
  <si>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</si>
  <si>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</si>
  <si>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</si>
  <si>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</si>
  <si>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</si>
  <si>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</si>
  <si>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</si>
  <si>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</si>
  <si>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</si>
  <si>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</si>
  <si>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</si>
  <si>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</si>
  <si>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</si>
  <si>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</si>
  <si>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</si>
  <si>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</si>
  <si>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</si>
  <si>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</si>
  <si>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</si>
  <si>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</si>
  <si>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</si>
  <si>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</si>
  <si>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</si>
  <si>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</si>
  <si>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</si>
  <si>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</si>
  <si>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</si>
  <si>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</si>
  <si>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</si>
  <si>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</si>
  <si>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</si>
  <si>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</si>
  <si>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</si>
  <si>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</si>
  <si>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</si>
  <si>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</si>
  <si>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</si>
  <si>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</si>
  <si>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</si>
  <si>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</si>
  <si>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</si>
  <si>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</si>
  <si>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</si>
  <si>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</si>
  <si>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</si>
  <si>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</si>
  <si>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</si>
  <si>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</si>
  <si>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</si>
  <si>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</si>
  <si>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</si>
  <si>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</si>
  <si>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</si>
  <si>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</si>
  <si>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</si>
  <si>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</si>
  <si>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</si>
  <si>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</si>
  <si>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</si>
  <si>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</si>
  <si>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</si>
  <si>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</si>
  <si>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</si>
  <si>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</si>
  <si>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</si>
  <si>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</si>
  <si>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</si>
  <si>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</si>
  <si>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</si>
  <si>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</si>
  <si>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</si>
  <si>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</si>
  <si>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</si>
  <si>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</si>
  <si>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</si>
  <si>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</si>
  <si>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</si>
  <si>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</si>
  <si>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</si>
  <si>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</si>
  <si>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</si>
  <si>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</si>
  <si>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</si>
  <si>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</si>
  <si>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</si>
  <si>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</si>
  <si>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</si>
  <si>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</si>
  <si>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</si>
  <si>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</si>
  <si>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</si>
  <si>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</si>
  <si>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</si>
  <si>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</si>
  <si>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</si>
  <si>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</si>
  <si>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</si>
  <si>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</si>
  <si>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</si>
  <si>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</si>
  <si>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</si>
  <si>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</si>
  <si>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</si>
  <si>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</si>
  <si>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</si>
  <si>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</si>
  <si>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</si>
  <si>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</si>
  <si>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</si>
  <si>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</si>
  <si>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</si>
  <si>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</si>
  <si>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</si>
  <si>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</si>
  <si>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</si>
  <si>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</si>
  <si>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</si>
  <si>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</si>
  <si>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</si>
  <si>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</si>
  <si>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</si>
  <si>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</si>
  <si>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</si>
  <si>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</si>
  <si>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</si>
  <si>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</si>
  <si>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</si>
  <si>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</si>
  <si>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</si>
  <si>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</si>
  <si>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</si>
  <si>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</si>
  <si>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</si>
  <si>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</si>
  <si>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</si>
  <si>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</si>
  <si>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</si>
  <si>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</si>
  <si>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</si>
  <si>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</si>
  <si>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</si>
  <si>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</si>
  <si>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</si>
  <si>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</si>
  <si>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</si>
  <si>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</si>
  <si>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</si>
  <si>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</si>
  <si>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</si>
  <si>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</si>
  <si>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</si>
  <si>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</si>
  <si>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</si>
  <si>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</si>
  <si>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</si>
  <si>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</si>
  <si>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</si>
  <si>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</si>
  <si>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</si>
  <si>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</si>
  <si>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</si>
  <si>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</si>
  <si>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</si>
  <si>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</si>
  <si>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</si>
  <si>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</si>
  <si>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</si>
  <si>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</si>
  <si>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</si>
  <si>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</si>
  <si>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</si>
  <si>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</si>
  <si>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</si>
  <si>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</si>
  <si>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</si>
  <si>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</si>
  <si>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</si>
  <si>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</si>
  <si>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</si>
  <si>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</si>
  <si>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</si>
  <si>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</si>
  <si>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</si>
  <si>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</si>
  <si>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</si>
  <si>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</si>
  <si>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</si>
  <si>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</si>
  <si>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</si>
  <si>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</si>
  <si>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</si>
  <si>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</si>
  <si>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</si>
  <si>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</si>
  <si>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</si>
  <si>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</si>
  <si>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</si>
  <si>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</si>
  <si>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</si>
  <si>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</si>
  <si>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</si>
  <si>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</si>
  <si>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</si>
  <si>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</si>
  <si>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</si>
  <si>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</si>
  <si>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</si>
  <si>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</si>
  <si>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</si>
  <si>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</si>
  <si>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</si>
  <si>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</si>
  <si>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</si>
  <si>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</si>
  <si>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</si>
  <si>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</si>
  <si>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</si>
  <si>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</si>
  <si>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</si>
  <si>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</si>
  <si>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</si>
  <si>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</si>
  <si>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</si>
  <si>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</si>
  <si>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</si>
  <si>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</si>
  <si>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</si>
  <si>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</si>
  <si>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</si>
  <si>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</si>
  <si>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</si>
  <si>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</si>
  <si>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</si>
  <si>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</si>
  <si>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</si>
  <si>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</si>
  <si>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</si>
  <si>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</si>
  <si>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</si>
  <si>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</si>
  <si>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</si>
  <si>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</si>
  <si>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</si>
  <si>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</si>
  <si>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</si>
  <si>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</si>
  <si>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</si>
  <si>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</si>
  <si>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</si>
  <si>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</si>
  <si>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</si>
  <si>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</si>
  <si>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</si>
  <si>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</si>
  <si>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</si>
  <si>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</si>
  <si>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</si>
  <si>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</si>
  <si>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</si>
  <si>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</si>
  <si>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</si>
  <si>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</si>
  <si>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</si>
  <si>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</si>
  <si>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</si>
  <si>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</si>
  <si>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</si>
  <si>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</si>
  <si>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</si>
  <si>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</si>
  <si>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</si>
  <si>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</si>
  <si>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</si>
  <si>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</si>
  <si>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</si>
  <si>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</si>
  <si>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</si>
  <si>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</si>
  <si>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</si>
  <si>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</si>
  <si>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</si>
  <si>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</si>
  <si>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</si>
  <si>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</si>
  <si>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</si>
  <si>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</si>
  <si>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</si>
  <si>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</si>
  <si>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</si>
  <si>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</si>
  <si>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</si>
  <si>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</si>
  <si>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</si>
  <si>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</si>
  <si>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</si>
  <si>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</si>
  <si>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</si>
  <si>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</si>
  <si>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</si>
  <si>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</si>
  <si>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</si>
  <si>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</si>
  <si>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</si>
  <si>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</si>
  <si>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</si>
  <si>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</si>
  <si>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</si>
  <si>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</si>
  <si>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</si>
  <si>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</si>
  <si>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</si>
  <si>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</si>
  <si>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</si>
  <si>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</si>
  <si>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</si>
  <si>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</si>
  <si>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</si>
  <si>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</si>
  <si>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</si>
  <si>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</si>
  <si>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</si>
  <si>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</si>
  <si>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</si>
  <si>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</si>
  <si>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</si>
  <si>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</si>
  <si>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</si>
  <si>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</si>
  <si>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</si>
  <si>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</si>
  <si>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</si>
  <si>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</si>
  <si>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</si>
  <si>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</si>
  <si>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</si>
  <si>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</si>
  <si>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</si>
  <si>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</si>
  <si>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</si>
  <si>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</si>
  <si>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</si>
  <si>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</si>
  <si>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</si>
  <si>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</si>
  <si>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</si>
  <si>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</si>
  <si>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</si>
  <si>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</si>
  <si>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</si>
  <si>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</si>
  <si>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</si>
  <si>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</si>
  <si>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</si>
  <si>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</si>
  <si>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</si>
  <si>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</si>
  <si>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</si>
  <si>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</si>
  <si>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</si>
  <si>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</si>
  <si>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</si>
  <si>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</si>
  <si>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</si>
  <si>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</si>
  <si>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</si>
  <si>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</si>
  <si>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</si>
  <si>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</si>
  <si>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</si>
  <si>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</si>
  <si>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</si>
  <si>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</si>
  <si>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</si>
  <si>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</si>
  <si>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</si>
  <si>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</si>
  <si>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</si>
  <si>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</si>
  <si>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</si>
  <si>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</si>
  <si>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</si>
  <si>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</si>
  <si>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</si>
  <si>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</si>
  <si>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</si>
  <si>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</si>
  <si>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</si>
  <si>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</si>
  <si>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</si>
  <si>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</si>
  <si>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</si>
  <si>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</si>
  <si>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</si>
  <si>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</si>
  <si>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</si>
  <si>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</si>
  <si>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</si>
  <si>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</si>
  <si>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</si>
  <si>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</si>
  <si>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</si>
  <si>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</si>
  <si>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</si>
  <si>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</si>
  <si>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</si>
  <si>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</si>
  <si>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</si>
  <si>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</si>
  <si>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</si>
  <si>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</si>
  <si>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</si>
  <si>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</si>
  <si>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</si>
  <si>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</si>
  <si>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</si>
  <si>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</si>
  <si>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</si>
  <si>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</si>
  <si>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</si>
  <si>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</si>
  <si>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</si>
  <si>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</si>
  <si>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</si>
  <si>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</si>
  <si>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</si>
  <si>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</si>
  <si>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</si>
  <si>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</si>
  <si>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</si>
  <si>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</si>
  <si>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</si>
  <si>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</si>
  <si>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</si>
  <si>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</si>
  <si>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</si>
  <si>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</si>
  <si>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</si>
  <si>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</si>
  <si>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</si>
  <si>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</si>
  <si>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</si>
  <si>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</si>
  <si>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</si>
  <si>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</si>
  <si>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</si>
  <si>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</si>
  <si>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</si>
  <si>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</si>
  <si>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</si>
  <si>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</si>
  <si>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</si>
  <si>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</si>
  <si>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</si>
  <si>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</si>
  <si>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</si>
  <si>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</si>
  <si>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</si>
  <si>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</si>
  <si>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</si>
  <si>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</si>
  <si>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</si>
  <si>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</si>
  <si>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</si>
  <si>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</si>
  <si>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</si>
  <si>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</si>
  <si>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</si>
  <si>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</si>
  <si>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</si>
  <si>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</si>
  <si>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</si>
  <si>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</si>
  <si>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</si>
  <si>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</si>
  <si>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</si>
  <si>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</si>
  <si>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</si>
  <si>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</si>
  <si>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</si>
  <si>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</si>
  <si>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</si>
  <si>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</si>
  <si>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</si>
  <si>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</si>
  <si>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</si>
  <si>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</si>
  <si>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</si>
  <si>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</si>
  <si>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</si>
  <si>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</si>
  <si>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</si>
  <si>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</si>
  <si>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</si>
  <si>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</si>
  <si>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</si>
  <si>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</si>
  <si>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</si>
  <si>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</si>
  <si>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</si>
  <si>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</si>
  <si>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</si>
  <si>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</si>
  <si>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</si>
  <si>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</si>
  <si>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</si>
  <si>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</si>
  <si>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</si>
  <si>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</si>
  <si>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</si>
  <si>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</si>
  <si>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</si>
  <si>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</si>
  <si>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</si>
  <si>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</si>
  <si>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</si>
  <si>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</si>
  <si>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</si>
  <si>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</si>
  <si>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</si>
  <si>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</si>
  <si>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</si>
  <si>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</si>
  <si>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</si>
  <si>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</si>
  <si>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</si>
  <si>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</si>
  <si>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</si>
  <si>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</si>
  <si>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</si>
  <si>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</si>
  <si>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</si>
  <si>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</si>
  <si>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</si>
  <si>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</si>
  <si>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</si>
  <si>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</si>
  <si>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</si>
  <si>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</si>
  <si>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</si>
  <si>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</si>
  <si>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</si>
  <si>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</si>
  <si>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</si>
  <si>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</si>
  <si>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</si>
  <si>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</si>
  <si>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</si>
  <si>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</si>
  <si>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</si>
  <si>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</si>
  <si>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</si>
  <si>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</si>
  <si>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</si>
  <si>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</si>
  <si>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</si>
  <si>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</si>
  <si>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</si>
  <si>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</si>
  <si>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</si>
  <si>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</si>
  <si>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</si>
  <si>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</si>
  <si>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</si>
  <si>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</si>
  <si>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</si>
  <si>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</si>
  <si>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</si>
  <si>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</si>
  <si>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</si>
  <si>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</si>
  <si>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</si>
  <si>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</si>
  <si>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</si>
  <si>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</si>
  <si>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</si>
  <si>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</si>
  <si>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</si>
  <si>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</si>
  <si>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</si>
  <si>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</si>
  <si>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</si>
  <si>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</si>
  <si>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</si>
  <si>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</si>
  <si>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</si>
  <si>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</si>
  <si>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</si>
  <si>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</si>
  <si>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</si>
  <si>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</si>
  <si>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</si>
  <si>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</si>
  <si>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</si>
  <si>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</si>
  <si>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</si>
  <si>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</si>
  <si>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</si>
  <si>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</si>
  <si>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</si>
  <si>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</si>
  <si>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</si>
  <si>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</si>
  <si>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</si>
  <si>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</si>
  <si>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</si>
  <si>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</si>
  <si>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</si>
  <si>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</si>
  <si>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</si>
  <si>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</si>
  <si>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</si>
  <si>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</si>
  <si>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</si>
  <si>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</si>
  <si>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</si>
  <si>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</si>
  <si>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</si>
  <si>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</si>
  <si>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</si>
  <si>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</si>
  <si>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</si>
  <si>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</si>
  <si>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</si>
  <si>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</si>
  <si>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</si>
  <si>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</si>
  <si>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</si>
  <si>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</si>
  <si>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</si>
  <si>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</si>
  <si>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</si>
  <si>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</si>
  <si>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</si>
  <si>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</si>
  <si>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</si>
  <si>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</si>
  <si>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</si>
  <si>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</si>
  <si>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</si>
  <si>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</si>
  <si>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</si>
  <si>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</si>
  <si>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</si>
  <si>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</si>
  <si>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</si>
  <si>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</si>
  <si>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</si>
  <si>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</si>
  <si>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</si>
  <si>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</si>
  <si>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</si>
  <si>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</si>
  <si>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</si>
  <si>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</si>
  <si>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</si>
  <si>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</si>
  <si>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</si>
  <si>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</si>
  <si>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</si>
  <si>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</si>
  <si>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</si>
  <si>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</si>
  <si>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</si>
  <si>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</si>
  <si>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</si>
  <si>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</si>
  <si>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</si>
  <si>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</si>
  <si>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</si>
  <si>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</si>
  <si>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</si>
  <si>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</si>
  <si>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</si>
  <si>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</si>
  <si>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</si>
  <si>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</si>
  <si>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</si>
  <si>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</si>
  <si>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</si>
  <si>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</si>
  <si>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</si>
  <si>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</si>
  <si>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</si>
  <si>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</si>
  <si>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</si>
  <si>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</si>
  <si>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</si>
  <si>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</si>
  <si>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</si>
  <si>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</si>
  <si>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</si>
  <si>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</si>
  <si>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</si>
  <si>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</si>
  <si>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</si>
  <si>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</si>
  <si>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</si>
  <si>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</si>
  <si>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</si>
  <si>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</si>
  <si>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</si>
  <si>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</si>
  <si>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</si>
  <si>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</si>
  <si>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</si>
  <si>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</si>
  <si>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</si>
  <si>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</si>
  <si>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</si>
  <si>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</si>
  <si>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</si>
  <si>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</si>
  <si>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</si>
  <si>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</si>
  <si>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</si>
  <si>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</si>
  <si>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</si>
  <si>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</si>
  <si>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</si>
  <si>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</si>
  <si>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</si>
  <si>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</si>
  <si>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</si>
  <si>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</si>
  <si>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</si>
  <si>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</si>
  <si>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</si>
  <si>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</si>
  <si>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</si>
  <si>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</si>
  <si>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</si>
  <si>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</si>
  <si>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</si>
  <si>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</si>
  <si>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</si>
  <si>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</si>
  <si>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</si>
  <si>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</si>
  <si>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</si>
  <si>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</si>
  <si>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</si>
  <si>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</si>
  <si>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</si>
  <si>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</si>
  <si>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</si>
  <si>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</si>
  <si>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</si>
  <si>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</si>
  <si>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</si>
  <si>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</si>
  <si>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</si>
  <si>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</si>
  <si>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</si>
  <si>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</si>
  <si>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</si>
  <si>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</si>
  <si>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</si>
  <si>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</si>
  <si>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</si>
  <si>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</si>
  <si>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</si>
  <si>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</si>
  <si>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</si>
  <si>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</si>
  <si>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</si>
  <si>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</si>
  <si>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</si>
  <si>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</si>
  <si>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</si>
  <si>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</si>
  <si>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</si>
  <si>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</si>
  <si>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</si>
  <si>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</si>
  <si>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</si>
  <si>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</si>
  <si>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</si>
  <si>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</si>
  <si>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</si>
  <si>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</si>
  <si>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</si>
  <si>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</si>
  <si>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</si>
  <si>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</si>
  <si>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</si>
  <si>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</si>
  <si>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</si>
  <si>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</si>
  <si>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</si>
  <si>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</si>
  <si>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</si>
  <si>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</si>
  <si>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</si>
  <si>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</si>
  <si>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</si>
  <si>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</si>
  <si>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</si>
  <si>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</si>
  <si>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</si>
  <si>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</si>
  <si>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</si>
  <si>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</si>
  <si>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</si>
  <si>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</si>
  <si>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</si>
  <si>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</si>
  <si>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</si>
  <si>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</si>
  <si>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</si>
  <si>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</si>
  <si>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</si>
  <si>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</si>
  <si>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</si>
  <si>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</si>
  <si>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</si>
  <si>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</si>
  <si>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</si>
  <si>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</si>
  <si>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</si>
  <si>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</si>
  <si>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</si>
  <si>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</si>
  <si>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</si>
  <si>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</si>
  <si>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</si>
  <si>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</si>
  <si>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</si>
  <si>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</si>
  <si>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</si>
  <si>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</si>
  <si>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</si>
  <si>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</si>
  <si>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</si>
  <si>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</si>
  <si>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</si>
  <si>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</si>
  <si>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</si>
  <si>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</si>
  <si>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</si>
  <si>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</si>
  <si>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</si>
  <si>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</si>
  <si>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</si>
  <si>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</si>
  <si>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</si>
  <si>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</si>
  <si>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</si>
  <si>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</si>
  <si>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</si>
  <si>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</si>
  <si>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</si>
  <si>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</si>
  <si>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</si>
  <si>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</si>
  <si>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</si>
  <si>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</si>
  <si>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</si>
  <si>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</si>
  <si>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</si>
  <si>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</si>
  <si>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</si>
  <si>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</si>
  <si>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</si>
  <si>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</si>
  <si>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</si>
  <si>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</si>
  <si>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</si>
  <si>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</si>
  <si>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</si>
  <si>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</si>
  <si>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</si>
  <si>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</si>
  <si>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</si>
  <si>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</si>
  <si>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</si>
  <si>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</si>
  <si>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</si>
  <si>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</si>
  <si>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</si>
  <si>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</si>
  <si>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</si>
  <si>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</si>
  <si>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</si>
  <si>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</si>
  <si>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</si>
  <si>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</si>
  <si>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</si>
  <si>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</si>
  <si>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</si>
  <si>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</si>
  <si>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</si>
  <si>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</si>
  <si>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</si>
  <si>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</si>
  <si>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</si>
  <si>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</si>
  <si>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</si>
  <si>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</si>
  <si>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</si>
  <si>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</si>
  <si>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</si>
  <si>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</si>
  <si>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</si>
  <si>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</si>
  <si>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</si>
  <si>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</si>
  <si>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</si>
  <si>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</si>
  <si>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</si>
  <si>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</si>
  <si>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</si>
  <si>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</si>
  <si>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</si>
  <si>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</si>
  <si>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</si>
  <si>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</si>
  <si>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</si>
  <si>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</si>
  <si>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</si>
  <si>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</si>
  <si>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</si>
  <si>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</si>
  <si>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</si>
  <si>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</si>
  <si>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</si>
  <si>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</si>
  <si>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</si>
  <si>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</si>
  <si>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</si>
  <si>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</si>
  <si>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</si>
  <si>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</si>
  <si>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</si>
  <si>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</si>
  <si>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</si>
  <si>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</si>
  <si>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</si>
  <si>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</si>
  <si>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</si>
  <si>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</si>
  <si>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</si>
  <si>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</si>
  <si>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</si>
  <si>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</si>
  <si>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</si>
  <si>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</si>
  <si>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</si>
  <si>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</si>
  <si>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</si>
  <si>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</si>
  <si>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</si>
  <si>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</si>
  <si>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</si>
  <si>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</si>
  <si>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</si>
  <si>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</si>
  <si>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</si>
  <si>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</si>
  <si>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</si>
  <si>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</si>
  <si>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</si>
  <si>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</si>
  <si>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</si>
  <si>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</si>
  <si>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</si>
  <si>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</si>
  <si>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</si>
  <si>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</si>
  <si>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</si>
  <si>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</si>
  <si>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</si>
  <si>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</si>
  <si>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</si>
  <si>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</si>
  <si>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</si>
  <si>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</si>
  <si>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</si>
  <si>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</si>
  <si>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</si>
  <si>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</si>
  <si>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</si>
  <si>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</si>
  <si>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</si>
  <si>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</si>
  <si>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</si>
  <si>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</si>
  <si>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</si>
  <si>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</si>
  <si>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</si>
  <si>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</si>
  <si>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</si>
  <si>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</si>
  <si>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</si>
  <si>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</si>
  <si>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</si>
  <si>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</si>
  <si>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</si>
  <si>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</si>
  <si>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</si>
  <si>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</si>
  <si>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</si>
  <si>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</si>
  <si>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</si>
  <si>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</si>
  <si>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</si>
  <si>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</si>
  <si>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</si>
  <si>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</si>
  <si>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</si>
  <si>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</si>
  <si>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</si>
  <si>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</si>
  <si>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</si>
  <si>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</si>
  <si>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</si>
  <si>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</si>
  <si>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</si>
  <si>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</si>
  <si>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</si>
  <si>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</si>
  <si>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</si>
  <si>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</si>
  <si>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</si>
  <si>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</si>
  <si>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</si>
  <si>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</si>
  <si>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</si>
  <si>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</si>
  <si>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</si>
  <si>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</si>
  <si>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</si>
  <si>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</si>
  <si>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</si>
  <si>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</si>
  <si>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</si>
  <si>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</si>
  <si>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</si>
  <si>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</si>
  <si>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</si>
  <si>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</si>
  <si>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</si>
  <si>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</si>
  <si>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</si>
  <si>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</si>
  <si>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</si>
  <si>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</si>
  <si>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</si>
  <si>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</si>
  <si>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</si>
  <si>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</si>
  <si>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</si>
  <si>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</si>
  <si>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</si>
  <si>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</si>
  <si>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</si>
  <si>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</si>
  <si>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</si>
  <si>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</si>
  <si>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</si>
  <si>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</si>
  <si>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</si>
  <si>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</si>
  <si>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</si>
  <si>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</si>
  <si>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</si>
  <si>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</si>
  <si>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</si>
  <si>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</si>
  <si>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</si>
  <si>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</si>
  <si>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</si>
  <si>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</si>
  <si>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</si>
  <si>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</si>
  <si>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</si>
  <si>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</si>
  <si>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</si>
  <si>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</si>
  <si>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</si>
  <si>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</si>
  <si>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</si>
  <si>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</si>
  <si>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</si>
  <si>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</si>
  <si>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</si>
  <si>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</si>
  <si>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</si>
  <si>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</si>
  <si>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</si>
  <si>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</si>
  <si>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</si>
  <si>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</si>
  <si>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</si>
  <si>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</si>
  <si>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</si>
  <si>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</si>
  <si>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</si>
  <si>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</si>
  <si>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</si>
  <si>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</si>
  <si>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</si>
  <si>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</si>
  <si>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</si>
  <si>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</si>
  <si>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</si>
  <si>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</si>
  <si>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</si>
  <si>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</si>
  <si>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</si>
  <si>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</si>
  <si>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</si>
  <si>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</si>
  <si>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</si>
  <si>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</si>
  <si>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</si>
  <si>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</si>
  <si>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</si>
  <si>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</si>
  <si>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</si>
  <si>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</si>
  <si>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</si>
  <si>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</si>
  <si>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</si>
  <si>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</si>
  <si>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</si>
  <si>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</si>
  <si>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</si>
  <si>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</si>
  <si>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</si>
  <si>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</si>
  <si>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</si>
  <si>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</si>
  <si>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</si>
  <si>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</si>
  <si>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</si>
  <si>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</si>
  <si>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</si>
  <si>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</si>
  <si>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</si>
  <si>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</si>
  <si>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</si>
  <si>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</si>
  <si>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</si>
  <si>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</si>
  <si>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</si>
  <si>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</si>
  <si>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</si>
  <si>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</si>
  <si>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</si>
  <si>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</si>
  <si>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</si>
  <si>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</si>
  <si>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</si>
  <si>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</si>
  <si>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</si>
  <si>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</si>
  <si>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</si>
  <si>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</si>
  <si>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</si>
  <si>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</si>
  <si>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</si>
  <si>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</si>
  <si>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</si>
  <si>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</si>
  <si>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</si>
  <si>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</si>
  <si>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</si>
  <si>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</si>
  <si>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</si>
  <si>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</si>
  <si>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</si>
  <si>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</si>
  <si>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</si>
  <si>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</si>
  <si>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</si>
  <si>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</si>
  <si>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</si>
  <si>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</si>
  <si>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</si>
  <si>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</si>
  <si>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</si>
  <si>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</si>
  <si>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</si>
  <si>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</si>
  <si>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</si>
  <si>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</si>
  <si>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</si>
  <si>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</si>
  <si>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</si>
  <si>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</si>
  <si>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</si>
  <si>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</si>
  <si>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</si>
  <si>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</si>
  <si>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</si>
  <si>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</si>
  <si>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</si>
  <si>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</si>
  <si>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</si>
  <si>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</si>
  <si>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</si>
  <si>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</si>
  <si>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</si>
  <si>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</si>
  <si>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</si>
  <si>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</si>
  <si>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</si>
  <si>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</si>
  <si>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</si>
  <si>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</si>
  <si>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</si>
  <si>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</si>
  <si>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</si>
  <si>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</si>
  <si>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</si>
  <si>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</si>
  <si>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</si>
  <si>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</si>
  <si>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</si>
  <si>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</si>
  <si>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</si>
  <si>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</si>
  <si>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</si>
  <si>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</si>
  <si>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</si>
  <si>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</si>
  <si>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</si>
  <si>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</si>
  <si>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</si>
  <si>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</si>
  <si>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</si>
  <si>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</si>
  <si>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</si>
  <si>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</si>
  <si>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</si>
  <si>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</si>
  <si>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</si>
  <si>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</si>
  <si>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</si>
  <si>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</si>
  <si>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</si>
  <si>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</si>
  <si>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</si>
  <si>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</si>
  <si>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</si>
  <si>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</si>
  <si>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</si>
  <si>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</si>
  <si>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</si>
  <si>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</si>
  <si>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</si>
  <si>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</si>
  <si>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</si>
  <si>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</si>
  <si>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</si>
  <si>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</si>
  <si>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</si>
  <si>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</si>
  <si>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</si>
  <si>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</si>
  <si>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</si>
  <si>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</si>
  <si>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</si>
  <si>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</si>
  <si>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</si>
  <si>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</si>
  <si>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</si>
  <si>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</si>
  <si>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</si>
  <si>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</si>
  <si>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</si>
  <si>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</si>
  <si>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</si>
  <si>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</si>
  <si>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</si>
  <si>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</si>
  <si>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</si>
  <si>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</si>
  <si>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</si>
  <si>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</si>
  <si>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</si>
  <si>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</si>
  <si>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</si>
  <si>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</si>
  <si>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</si>
  <si>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</si>
  <si>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</si>
  <si>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</si>
  <si>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</si>
  <si>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</si>
  <si>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</si>
  <si>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</si>
  <si>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</si>
  <si>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</si>
  <si>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</si>
  <si>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</si>
  <si>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</si>
  <si>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</si>
  <si>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</si>
  <si>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</si>
  <si>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</si>
  <si>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</si>
  <si>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</si>
  <si>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</si>
  <si>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</si>
  <si>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</si>
  <si>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</si>
  <si>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</si>
  <si>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</si>
  <si>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</si>
  <si>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</si>
  <si>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</si>
  <si>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</si>
  <si>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</si>
  <si>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</si>
  <si>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</si>
  <si>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</si>
  <si>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</si>
  <si>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</si>
  <si>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</si>
  <si>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</si>
  <si>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</si>
  <si>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</si>
  <si>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</si>
  <si>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</si>
  <si>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</si>
  <si>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</si>
  <si>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</si>
  <si>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</si>
  <si>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</si>
  <si>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</si>
  <si>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</si>
  <si>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</si>
  <si>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</si>
  <si>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</si>
  <si>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</si>
  <si>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</si>
  <si>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</si>
  <si>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</si>
  <si>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</si>
  <si>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</si>
  <si>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</si>
  <si>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</si>
  <si>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</si>
  <si>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</si>
  <si>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</si>
  <si>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</si>
  <si>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</si>
  <si>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</si>
  <si>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</si>
  <si>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</si>
  <si>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</si>
  <si>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</si>
  <si>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</si>
  <si>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</si>
  <si>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</si>
  <si>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</si>
  <si>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</si>
  <si>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</si>
  <si>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</si>
  <si>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</si>
  <si>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</si>
  <si>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</si>
  <si>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</si>
  <si>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</si>
  <si>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</si>
  <si>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</si>
  <si>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</si>
  <si>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</si>
  <si>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</si>
  <si>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</si>
  <si>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</si>
  <si>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</si>
  <si>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</si>
  <si>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</si>
  <si>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</si>
  <si>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</si>
  <si>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</si>
  <si>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</si>
  <si>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</si>
  <si>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</si>
  <si>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</si>
  <si>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</si>
  <si>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</si>
  <si>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</si>
  <si>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</si>
  <si>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</si>
  <si>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</si>
  <si>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</si>
  <si>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</si>
  <si>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</si>
  <si>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</si>
  <si>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</si>
  <si>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</si>
  <si>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</si>
  <si>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</si>
  <si>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</si>
  <si>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</si>
  <si>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</si>
  <si>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</si>
  <si>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</si>
  <si>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</si>
  <si>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</si>
  <si>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</si>
  <si>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</si>
  <si>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</si>
  <si>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</si>
  <si>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</si>
  <si>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</si>
  <si>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</si>
  <si>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</si>
  <si>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</si>
  <si>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</si>
  <si>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</si>
  <si>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</si>
  <si>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</si>
  <si>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</si>
  <si>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</si>
  <si>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</si>
  <si>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</si>
  <si>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</si>
  <si>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</si>
  <si>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</si>
  <si>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</si>
  <si>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</si>
  <si>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</si>
  <si>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</si>
  <si>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</si>
  <si>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</si>
  <si>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</si>
  <si>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</si>
  <si>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</si>
  <si>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</si>
  <si>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</si>
  <si>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</si>
  <si>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</si>
  <si>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</si>
  <si>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</si>
  <si>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</si>
  <si>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</si>
  <si>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</si>
  <si>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</si>
  <si>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</si>
  <si>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</si>
  <si>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</si>
  <si>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</si>
  <si>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</si>
  <si>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</si>
  <si>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</si>
  <si>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</si>
  <si>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</si>
  <si>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</si>
  <si>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</si>
  <si>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</si>
  <si>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</si>
  <si>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</si>
  <si>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</si>
  <si>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</si>
  <si>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</si>
  <si>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</si>
  <si>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</si>
  <si>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</si>
  <si>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</si>
  <si>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</si>
  <si>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</si>
  <si>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</si>
  <si>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</si>
  <si>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</si>
  <si>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</si>
  <si>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</si>
  <si>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</si>
  <si>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</si>
  <si>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</si>
  <si>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</si>
  <si>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</si>
  <si>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</si>
  <si>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</si>
  <si>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</si>
  <si>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</si>
  <si>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</si>
  <si>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</si>
  <si>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</si>
  <si>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</si>
  <si>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</si>
  <si>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</si>
  <si>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</si>
  <si>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</si>
  <si>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</si>
  <si>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</si>
  <si>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</si>
  <si>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</si>
  <si>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</si>
  <si>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</si>
  <si>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</si>
  <si>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</si>
  <si>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</si>
  <si>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</si>
  <si>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</si>
  <si>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</si>
  <si>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</si>
  <si>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</si>
  <si>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</si>
  <si>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</si>
  <si>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</si>
  <si>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</si>
  <si>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</si>
  <si>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</si>
  <si>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</si>
  <si>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</si>
  <si>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</si>
  <si>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</si>
  <si>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</si>
  <si>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</si>
  <si>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</si>
  <si>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</si>
  <si>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</si>
  <si>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</si>
  <si>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</si>
  <si>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</si>
  <si>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</si>
  <si>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</si>
  <si>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</si>
  <si>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</si>
  <si>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</si>
  <si>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</si>
  <si>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</si>
  <si>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</si>
  <si>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</si>
  <si>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</si>
  <si>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</si>
  <si>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</si>
  <si>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</si>
  <si>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</si>
  <si>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</si>
  <si>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</si>
  <si>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</si>
  <si>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</si>
  <si>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</si>
  <si>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</si>
  <si>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</si>
  <si>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</si>
  <si>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</si>
  <si>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</si>
  <si>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</si>
  <si>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</si>
  <si>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</si>
  <si>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</si>
  <si>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</si>
  <si>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</si>
  <si>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</si>
  <si>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</si>
  <si>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</si>
  <si>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</si>
  <si>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</si>
  <si>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</si>
  <si>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</si>
  <si>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</si>
  <si>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</si>
  <si>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</si>
  <si>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</si>
  <si>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</si>
  <si>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</si>
  <si>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</si>
  <si>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</si>
  <si>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</si>
  <si>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</si>
  <si>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</si>
  <si>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</si>
  <si>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</si>
  <si>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</si>
  <si>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</si>
  <si>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</si>
  <si>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</si>
  <si>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</si>
  <si>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</si>
  <si>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</si>
  <si>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</si>
  <si>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</si>
  <si>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</si>
  <si>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</si>
  <si>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</si>
  <si>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</si>
  <si>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</si>
  <si>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</si>
  <si>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</si>
  <si>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</si>
  <si>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</si>
  <si>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</si>
  <si>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</si>
  <si>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</si>
  <si>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</si>
  <si>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</si>
  <si>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</si>
  <si>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</si>
  <si>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</si>
  <si>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</si>
  <si>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</si>
  <si>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</si>
  <si>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</si>
  <si>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</si>
  <si>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</si>
  <si>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</si>
  <si>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</si>
  <si>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</si>
  <si>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</si>
  <si>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</si>
  <si>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</si>
  <si>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</si>
  <si>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</si>
  <si>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</si>
  <si>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</si>
  <si>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</si>
  <si>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</si>
  <si>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</si>
  <si>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</si>
  <si>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</si>
  <si>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</si>
  <si>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</si>
  <si>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</si>
  <si>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</si>
  <si>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</si>
  <si>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</si>
  <si>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</si>
  <si>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</si>
  <si>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</si>
  <si>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</si>
  <si>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</si>
  <si>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</si>
  <si>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</si>
  <si>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</si>
  <si>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</si>
  <si>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</si>
  <si>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</si>
  <si>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</si>
  <si>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</si>
  <si>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</si>
  <si>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</si>
  <si>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</si>
  <si>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</si>
  <si>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</si>
  <si>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</si>
  <si>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</si>
  <si>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</si>
  <si>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</si>
  <si>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</si>
  <si>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</si>
  <si>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</si>
  <si>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</si>
  <si>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</si>
  <si>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</si>
  <si>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</si>
  <si>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</si>
  <si>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</si>
  <si>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</si>
  <si>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</si>
  <si>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</si>
  <si>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</si>
  <si>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</si>
  <si>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</si>
  <si>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</si>
  <si>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</si>
  <si>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</si>
  <si>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</si>
  <si>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</si>
  <si>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</si>
  <si>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</si>
  <si>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</si>
  <si>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</si>
  <si>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</si>
  <si>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</si>
  <si>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</si>
  <si>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</si>
  <si>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</si>
  <si>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</si>
  <si>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</si>
  <si>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</si>
  <si>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</si>
  <si>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</si>
  <si>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</si>
  <si>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</si>
  <si>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</si>
  <si>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</si>
  <si>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</si>
  <si>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</si>
  <si>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</si>
  <si>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</si>
  <si>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</si>
  <si>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</si>
  <si>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</si>
  <si>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</si>
  <si>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</si>
  <si>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</si>
  <si>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</si>
  <si>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</si>
  <si>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</si>
  <si>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</si>
  <si>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</si>
  <si>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</si>
  <si>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</si>
  <si>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</si>
  <si>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</si>
  <si>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</si>
  <si>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</si>
  <si>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</si>
  <si>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</si>
  <si>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</si>
  <si>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</si>
  <si>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</si>
  <si>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</si>
  <si>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</si>
  <si>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</si>
  <si>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</si>
  <si>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</si>
  <si>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</si>
  <si>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</si>
  <si>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</si>
  <si>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</si>
  <si>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</si>
  <si>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</si>
  <si>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</si>
  <si>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</si>
  <si>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</si>
  <si>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</si>
  <si>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</si>
  <si>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</si>
  <si>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</si>
  <si>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</si>
  <si>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</si>
  <si>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</si>
  <si>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</si>
  <si>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</si>
  <si>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</si>
  <si>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</si>
  <si>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</si>
  <si>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</si>
  <si>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</si>
  <si>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</si>
  <si>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</si>
  <si>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</si>
  <si>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</si>
  <si>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</si>
  <si>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</si>
  <si>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</si>
  <si>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</si>
  <si>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</si>
  <si>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</si>
  <si>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</si>
  <si>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</si>
  <si>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</si>
  <si>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</si>
  <si>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</si>
  <si>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</si>
  <si>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</si>
  <si>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</si>
  <si>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</si>
  <si>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</si>
  <si>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</si>
  <si>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</si>
  <si>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</si>
  <si>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</si>
  <si>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</si>
  <si>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</si>
  <si>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</si>
  <si>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</si>
  <si>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</si>
  <si>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</si>
  <si>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</si>
  <si>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</si>
  <si>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</si>
  <si>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</si>
  <si>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</si>
  <si>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</si>
  <si>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</si>
  <si>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</si>
  <si>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</si>
  <si>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</si>
  <si>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</si>
  <si>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</si>
  <si>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</si>
  <si>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</si>
  <si>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</si>
  <si>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</si>
  <si>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</si>
  <si>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</si>
  <si>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</si>
  <si>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</si>
  <si>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</si>
  <si>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</si>
  <si>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</si>
  <si>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</si>
  <si>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</si>
  <si>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</si>
  <si>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</si>
  <si>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</si>
  <si>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</si>
  <si>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</si>
  <si>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</si>
  <si>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</si>
  <si>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</si>
  <si>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</si>
  <si>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</si>
  <si>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</si>
  <si>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</si>
  <si>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</si>
  <si>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</si>
  <si>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</si>
  <si>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</si>
  <si>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</si>
  <si>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</si>
  <si>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</si>
  <si>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</si>
  <si>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</si>
  <si>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</si>
  <si>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</si>
  <si>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</si>
  <si>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</si>
  <si>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</si>
  <si>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</si>
  <si>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</si>
  <si>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</si>
  <si>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</si>
  <si>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</si>
  <si>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</si>
  <si>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</si>
  <si>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</si>
  <si>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</si>
  <si>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</si>
  <si>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</si>
  <si>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</si>
  <si>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</si>
  <si>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</si>
  <si>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</si>
  <si>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</si>
  <si>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</si>
  <si>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</si>
  <si>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</si>
  <si>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</si>
  <si>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</si>
  <si>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</si>
  <si>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</si>
  <si>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</si>
  <si>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</si>
  <si>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</si>
  <si>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</si>
  <si>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</si>
  <si>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</si>
  <si>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</si>
  <si>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</si>
  <si>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</si>
  <si>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</si>
  <si>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</si>
  <si>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</si>
  <si>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</si>
  <si>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</si>
  <si>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</si>
  <si>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</si>
  <si>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</si>
  <si>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</si>
  <si>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</si>
  <si>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</si>
  <si>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</si>
  <si>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</si>
  <si>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</si>
  <si>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</si>
  <si>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</si>
  <si>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</si>
  <si>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</si>
  <si>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</si>
  <si>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</si>
  <si>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</si>
  <si>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</si>
  <si>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</si>
  <si>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</si>
  <si>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</si>
  <si>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</si>
  <si>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</si>
  <si>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</si>
  <si>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</si>
  <si>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</si>
  <si>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</si>
  <si>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</si>
  <si>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</si>
  <si>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</si>
  <si>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</si>
  <si>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</si>
  <si>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</si>
  <si>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</si>
  <si>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</si>
  <si>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</si>
  <si>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</si>
  <si>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</si>
  <si>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</si>
  <si>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</si>
  <si>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</si>
  <si>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</si>
  <si>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</si>
  <si>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</si>
  <si>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</si>
  <si>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</si>
  <si>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</si>
  <si>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</si>
  <si>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</si>
  <si>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</si>
  <si>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</si>
  <si>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</si>
  <si>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</si>
  <si>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</si>
  <si>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</si>
  <si>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</si>
  <si>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</si>
  <si>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</si>
  <si>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</si>
  <si>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</si>
  <si>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</si>
  <si>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</si>
  <si>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</si>
  <si>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</si>
  <si>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</si>
  <si>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</si>
  <si>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</si>
  <si>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</si>
  <si>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</si>
  <si>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</si>
  <si>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</si>
  <si>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</si>
  <si>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</si>
  <si>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</si>
  <si>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</si>
  <si>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</si>
  <si>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</si>
  <si>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</si>
  <si>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</si>
  <si>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</si>
  <si>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</si>
  <si>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</si>
  <si>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</si>
  <si>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</si>
  <si>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</si>
  <si>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</si>
  <si>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</si>
  <si>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</si>
  <si>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</si>
  <si>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</si>
  <si>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</si>
  <si>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</si>
  <si>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</si>
  <si>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</si>
  <si>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</si>
  <si>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</si>
  <si>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</si>
  <si>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</si>
  <si>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</si>
  <si>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</si>
  <si>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</si>
  <si>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</si>
  <si>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</si>
  <si>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</si>
  <si>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</si>
  <si>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</si>
  <si>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</si>
  <si>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</si>
  <si>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</si>
  <si>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</si>
  <si>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</si>
  <si>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</si>
  <si>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</si>
  <si>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</si>
  <si>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</si>
  <si>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</si>
  <si>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</si>
  <si>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</si>
  <si>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</si>
  <si>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</si>
  <si>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</si>
  <si>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</si>
  <si>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</si>
  <si>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</si>
  <si>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</si>
  <si>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</si>
  <si>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</si>
  <si>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</si>
  <si>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</si>
  <si>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</si>
  <si>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</si>
  <si>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</si>
  <si>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</si>
  <si>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</si>
  <si>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</si>
  <si>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</si>
  <si>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</si>
  <si>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</si>
  <si>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</si>
  <si>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</si>
  <si>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</si>
  <si>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</si>
  <si>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</si>
  <si>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</si>
  <si>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</si>
  <si>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</si>
  <si>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</si>
  <si>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</si>
  <si>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</si>
  <si>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</si>
  <si>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</si>
  <si>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</si>
  <si>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</si>
  <si>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</si>
  <si>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</si>
  <si>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</si>
  <si>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</si>
  <si>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</si>
  <si>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</si>
  <si>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</si>
  <si>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</si>
  <si>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</si>
  <si>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</si>
  <si>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</si>
  <si>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</si>
  <si>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</si>
  <si>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</si>
  <si>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</si>
  <si>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</si>
  <si>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</si>
  <si>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</si>
  <si>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</si>
  <si>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</si>
  <si>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</si>
  <si>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</si>
  <si>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</si>
  <si>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</si>
  <si>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</si>
  <si>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</si>
  <si>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</si>
  <si>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</si>
  <si>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</si>
  <si>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</si>
  <si>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</si>
  <si>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</si>
  <si>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</si>
  <si>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</si>
  <si>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</si>
  <si>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</si>
  <si>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</si>
  <si>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</si>
  <si>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</si>
  <si>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</si>
  <si>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</si>
  <si>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</si>
  <si>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</si>
  <si>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</si>
  <si>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</si>
  <si>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</si>
  <si>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</si>
  <si>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</si>
  <si>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</si>
  <si>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</si>
  <si>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</si>
  <si>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</si>
  <si>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</si>
  <si>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</si>
  <si>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</si>
  <si>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</si>
  <si>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</si>
  <si>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</si>
  <si>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</si>
  <si>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</si>
  <si>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</si>
  <si>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</si>
  <si>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</si>
  <si>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</si>
  <si>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</si>
  <si>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</si>
  <si>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</si>
  <si>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</si>
  <si>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</si>
  <si>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</si>
  <si>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</si>
  <si>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</si>
  <si>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</si>
  <si>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</si>
  <si>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</si>
  <si>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</si>
  <si>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</si>
  <si>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</si>
  <si>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</si>
  <si>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</si>
  <si>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</si>
  <si>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</si>
  <si>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</si>
  <si>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</si>
  <si>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</si>
  <si>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</si>
  <si>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</si>
  <si>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</si>
  <si>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</si>
  <si>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</si>
  <si>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</si>
  <si>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</si>
  <si>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</si>
  <si>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</si>
  <si>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</si>
  <si>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</si>
  <si>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</si>
  <si>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</si>
  <si>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</si>
  <si>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</si>
  <si>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</si>
  <si>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</si>
  <si>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</si>
  <si>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</si>
  <si>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</si>
  <si>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</si>
  <si>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</si>
  <si>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</si>
  <si>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</si>
  <si>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</si>
  <si>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</si>
  <si>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</si>
  <si>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</si>
  <si>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</si>
  <si>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</si>
  <si>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</si>
  <si>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</si>
  <si>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</si>
  <si>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</si>
  <si>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</si>
  <si>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</si>
  <si>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</si>
  <si>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</si>
  <si>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</si>
  <si>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</si>
  <si>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</si>
  <si>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</si>
  <si>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</si>
  <si>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</si>
  <si>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</si>
  <si>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</si>
  <si>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</si>
  <si>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</si>
  <si>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</si>
  <si>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</si>
  <si>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</si>
  <si>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</si>
  <si>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</si>
  <si>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</si>
  <si>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</si>
  <si>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</si>
  <si>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</si>
  <si>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</si>
  <si>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</si>
  <si>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</si>
  <si>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</si>
  <si>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</si>
  <si>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</si>
  <si>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</si>
  <si>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</si>
  <si>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</si>
  <si>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</si>
  <si>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</si>
  <si>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</si>
  <si>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</si>
  <si>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</si>
  <si>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</si>
  <si>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</si>
  <si>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</si>
  <si>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</si>
  <si>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</si>
  <si>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</si>
  <si>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</si>
  <si>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</si>
  <si>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</si>
  <si>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</si>
  <si>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</si>
  <si>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</si>
  <si>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</si>
  <si>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</si>
  <si>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</si>
  <si>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</si>
  <si>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</si>
  <si>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</si>
  <si>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</si>
  <si>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</si>
  <si>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</si>
  <si>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</si>
  <si>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</si>
  <si>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</si>
  <si>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</si>
  <si>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</si>
  <si>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</si>
  <si>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</si>
  <si>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</si>
  <si>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</si>
  <si>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</si>
  <si>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</si>
  <si>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</si>
  <si>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</si>
  <si>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</si>
  <si>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</si>
  <si>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</si>
  <si>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</si>
  <si>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</si>
  <si>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</si>
  <si>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</si>
  <si>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</si>
  <si>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</si>
  <si>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</si>
  <si>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</si>
  <si>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</si>
  <si>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</si>
  <si>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</si>
  <si>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</si>
  <si>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</si>
  <si>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</si>
  <si>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</si>
  <si>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</si>
  <si>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</si>
  <si>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</si>
  <si>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</si>
  <si>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</si>
  <si>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</si>
  <si>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</si>
  <si>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</si>
  <si>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</si>
  <si>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</si>
  <si>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</si>
  <si>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</si>
  <si>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</si>
  <si>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</si>
  <si>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</si>
  <si>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</si>
  <si>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</si>
  <si>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</si>
  <si>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</si>
  <si>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</si>
  <si>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</si>
  <si>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</si>
  <si>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</si>
  <si>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</si>
  <si>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</si>
  <si>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</si>
  <si>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</si>
  <si>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</si>
  <si>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</si>
  <si>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</si>
  <si>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</si>
  <si>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</si>
  <si>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</si>
  <si>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</si>
  <si>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</si>
  <si>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</si>
  <si>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</si>
  <si>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</si>
  <si>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</si>
  <si>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</si>
  <si>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</si>
  <si>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</si>
  <si>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</si>
  <si>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</si>
  <si>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</si>
  <si>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</si>
  <si>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</si>
  <si>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</si>
  <si>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</si>
  <si>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</si>
  <si>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</si>
  <si>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</si>
  <si>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</si>
  <si>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</si>
  <si>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</si>
  <si>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</si>
  <si>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</si>
  <si>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</si>
  <si>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</si>
  <si>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</si>
  <si>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</si>
  <si>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</si>
  <si>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</si>
  <si>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</si>
  <si>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</si>
  <si>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</si>
  <si>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</si>
  <si>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</si>
  <si>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</si>
  <si>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</si>
  <si>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</si>
  <si>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</si>
  <si>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</si>
  <si>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</si>
  <si>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</si>
  <si>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</si>
  <si>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</si>
  <si>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</si>
  <si>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</si>
  <si>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</si>
  <si>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</si>
  <si>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</si>
  <si>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</si>
  <si>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</si>
  <si>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</si>
  <si>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</si>
  <si>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</si>
  <si>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</si>
  <si>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</si>
  <si>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</si>
  <si>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</si>
  <si>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</si>
  <si>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</si>
  <si>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</si>
  <si>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</si>
  <si>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</si>
  <si>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</si>
  <si>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</si>
  <si>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</si>
  <si>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</si>
  <si>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</si>
  <si>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</si>
  <si>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</si>
  <si>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</si>
  <si>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</si>
  <si>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</si>
  <si>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</si>
  <si>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</si>
  <si>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</si>
  <si>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</si>
  <si>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</si>
  <si>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</si>
  <si>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</si>
  <si>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</si>
  <si>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</si>
  <si>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</si>
  <si>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</si>
  <si>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</si>
  <si>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</si>
  <si>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</si>
  <si>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</si>
  <si>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</si>
  <si>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</si>
  <si>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</si>
  <si>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</si>
  <si>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</si>
  <si>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</si>
  <si>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</si>
  <si>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</si>
  <si>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</si>
  <si>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</si>
  <si>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</si>
  <si>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</si>
  <si>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</si>
  <si>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</si>
  <si>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</si>
  <si>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</si>
  <si>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</si>
  <si>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</si>
  <si>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</si>
  <si>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</si>
  <si>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</si>
  <si>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</si>
  <si>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</si>
  <si>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</si>
  <si>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</si>
  <si>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</si>
  <si>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</si>
  <si>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</si>
  <si>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</si>
  <si>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</si>
  <si>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</si>
  <si>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</si>
  <si>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</si>
  <si>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</si>
  <si>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</si>
  <si>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</si>
  <si>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</si>
  <si>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</si>
  <si>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</si>
  <si>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</si>
  <si>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</si>
  <si>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</si>
  <si>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</si>
  <si>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</si>
  <si>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</si>
  <si>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</si>
  <si>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</si>
  <si>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</si>
  <si>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</si>
  <si>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</si>
  <si>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</si>
  <si>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</si>
  <si>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</si>
  <si>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</si>
  <si>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</si>
  <si>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</si>
  <si>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</si>
  <si>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</si>
  <si>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</si>
  <si>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</si>
  <si>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</si>
  <si>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</si>
  <si>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</si>
  <si>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</si>
  <si>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</si>
  <si>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</si>
  <si>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</si>
  <si>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</si>
  <si>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</si>
  <si>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</si>
  <si>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</si>
  <si>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</si>
  <si>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</si>
  <si>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</si>
  <si>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</si>
  <si>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</si>
  <si>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</si>
  <si>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</si>
  <si>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</si>
  <si>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</si>
  <si>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</si>
  <si>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</si>
  <si>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</si>
  <si>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</si>
  <si>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</si>
  <si>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</si>
  <si>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</si>
  <si>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</si>
  <si>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</si>
  <si>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</si>
  <si>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</si>
  <si>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</si>
  <si>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</si>
  <si>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</si>
  <si>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</si>
  <si>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</si>
  <si>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</si>
  <si>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</si>
  <si>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</si>
  <si>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</si>
  <si>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</si>
  <si>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</si>
  <si>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</si>
  <si>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</si>
  <si>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</si>
  <si>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</si>
  <si>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</si>
  <si>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</si>
  <si>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</si>
  <si>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</si>
  <si>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</si>
  <si>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</si>
  <si>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</si>
  <si>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</si>
  <si>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</si>
  <si>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</si>
  <si>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</si>
  <si>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</si>
  <si>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</si>
  <si>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</si>
  <si>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</si>
  <si>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</si>
  <si>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</si>
  <si>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</si>
  <si>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</si>
  <si>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</si>
  <si>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</si>
  <si>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</si>
  <si>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</si>
  <si>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</si>
  <si>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</si>
  <si>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</si>
  <si>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</si>
  <si>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</si>
  <si>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</si>
  <si>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</si>
  <si>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</si>
  <si>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</si>
  <si>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</si>
  <si>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</si>
  <si>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</si>
  <si>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</si>
  <si>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</si>
  <si>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</si>
  <si>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</si>
  <si>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</si>
  <si>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</si>
  <si>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</si>
  <si>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</si>
  <si>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</si>
  <si>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</si>
  <si>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</si>
  <si>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</si>
  <si>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</si>
  <si>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</si>
  <si>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</si>
  <si>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</si>
  <si>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</si>
  <si>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</si>
  <si>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</si>
  <si>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</si>
  <si>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</si>
  <si>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</si>
  <si>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</si>
  <si>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</si>
  <si>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</si>
  <si>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</si>
  <si>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</si>
  <si>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</si>
  <si>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</si>
  <si>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</si>
  <si>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</si>
  <si>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</si>
  <si>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</si>
  <si>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</si>
  <si>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</si>
  <si>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</si>
  <si>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</si>
  <si>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</si>
  <si>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</si>
  <si>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</si>
  <si>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</si>
  <si>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</si>
  <si>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</si>
  <si>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</si>
  <si>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</si>
  <si>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</si>
  <si>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</si>
  <si>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</si>
  <si>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</si>
  <si>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</si>
  <si>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</si>
  <si>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</si>
  <si>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</si>
  <si>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</si>
  <si>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</si>
  <si>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</si>
  <si>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</si>
  <si>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</si>
  <si>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</si>
  <si>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</si>
  <si>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</si>
  <si>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</si>
  <si>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</si>
  <si>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</si>
  <si>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</si>
  <si>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</si>
  <si>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</si>
  <si>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</si>
  <si>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</si>
  <si>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</si>
  <si>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</si>
  <si>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</si>
  <si>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</si>
  <si>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</si>
  <si>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</si>
  <si>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</si>
  <si>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</si>
  <si>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</si>
  <si>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</si>
  <si>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</si>
  <si>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</si>
  <si>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</si>
  <si>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</si>
  <si>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</si>
  <si>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</si>
  <si>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</si>
  <si>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</si>
  <si>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</si>
  <si>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</si>
  <si>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</si>
  <si>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</si>
  <si>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</si>
  <si>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</si>
  <si>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</si>
  <si>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</si>
  <si>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</si>
  <si>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</si>
  <si>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</si>
  <si>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</si>
  <si>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</si>
  <si>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</si>
  <si>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</si>
  <si>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</si>
  <si>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</si>
  <si>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</si>
  <si>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</si>
  <si>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</si>
  <si>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</si>
  <si>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</si>
  <si>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</si>
  <si>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</si>
  <si>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</si>
  <si>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</si>
  <si>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</si>
  <si>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</si>
  <si>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</si>
  <si>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</si>
  <si>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</si>
  <si>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</si>
  <si>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</si>
  <si>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</si>
  <si>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</si>
  <si>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</si>
  <si>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</si>
  <si>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</si>
  <si>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</si>
  <si>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</si>
  <si>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</si>
  <si>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</si>
  <si>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</si>
  <si>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</si>
  <si>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</si>
  <si>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</si>
  <si>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</si>
  <si>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</si>
  <si>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</si>
  <si>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</si>
  <si>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</si>
  <si>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</si>
  <si>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</si>
  <si>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</si>
  <si>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</si>
  <si>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</si>
  <si>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</si>
  <si>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</si>
  <si>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</si>
  <si>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</si>
  <si>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</si>
  <si>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</si>
  <si>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</si>
  <si>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</si>
  <si>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</si>
  <si>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</si>
  <si>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</si>
  <si>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</si>
  <si>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</si>
  <si>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</si>
  <si>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</si>
  <si>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</si>
  <si>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</si>
  <si>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</si>
  <si>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</si>
  <si>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</si>
  <si>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</si>
  <si>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</si>
  <si>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</si>
  <si>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</si>
  <si>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</si>
  <si>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</si>
  <si>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</si>
  <si>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</si>
  <si>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</si>
  <si>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</si>
  <si>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</si>
  <si>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</si>
  <si>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</si>
  <si>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</si>
  <si>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</si>
  <si>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</si>
  <si>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</si>
  <si>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</si>
  <si>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</si>
  <si>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</si>
  <si>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</si>
  <si>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</si>
  <si>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</si>
  <si>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</si>
  <si>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</si>
  <si>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</si>
  <si>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</si>
  <si>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</si>
  <si>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</si>
  <si>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</si>
  <si>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</si>
  <si>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</si>
  <si>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</si>
  <si>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</si>
  <si>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</si>
  <si>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</si>
  <si>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</si>
  <si>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</si>
  <si>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</si>
  <si>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</si>
  <si>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</si>
  <si>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</si>
  <si>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</si>
  <si>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</si>
  <si>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</si>
  <si>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</si>
  <si>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</si>
  <si>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</si>
  <si>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</si>
  <si>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</si>
  <si>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</si>
  <si>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</si>
  <si>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</si>
  <si>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</si>
  <si>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</si>
  <si>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</si>
  <si>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</si>
  <si>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</si>
  <si>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</si>
  <si>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</si>
  <si>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</si>
  <si>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</si>
  <si>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</si>
  <si>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</si>
  <si>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</si>
  <si>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</si>
  <si>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</si>
  <si>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</si>
  <si>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</si>
  <si>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</si>
  <si>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</si>
  <si>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</si>
  <si>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</si>
  <si>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</si>
  <si>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</si>
  <si>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</si>
  <si>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</si>
  <si>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</si>
  <si>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</si>
  <si>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</si>
  <si>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</si>
  <si>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</si>
  <si>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</si>
  <si>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</si>
  <si>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</si>
  <si>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</si>
  <si>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</si>
  <si>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</si>
  <si>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</si>
  <si>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</si>
  <si>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</si>
  <si>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</si>
  <si>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</si>
  <si>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</si>
  <si>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</si>
  <si>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</si>
  <si>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</si>
  <si>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</si>
  <si>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</si>
  <si>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</si>
  <si>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</si>
  <si>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</si>
  <si>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</si>
  <si>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</si>
  <si>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</si>
  <si>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</si>
  <si>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</si>
  <si>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</si>
  <si>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</si>
  <si>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</si>
  <si>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</si>
  <si>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</si>
  <si>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</si>
  <si>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</si>
  <si>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</si>
  <si>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</si>
  <si>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</si>
  <si>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</si>
  <si>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</si>
  <si>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</si>
  <si>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</si>
  <si>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</si>
  <si>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</si>
  <si>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</si>
  <si>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</si>
  <si>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</si>
  <si>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</si>
  <si>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</si>
  <si>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</si>
  <si>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</si>
  <si>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</si>
  <si>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</si>
  <si>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</si>
  <si>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</si>
  <si>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</si>
  <si>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</si>
  <si>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</si>
  <si>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</si>
  <si>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</si>
  <si>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</si>
  <si>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</si>
  <si>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</si>
  <si>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</si>
  <si>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</si>
  <si>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</si>
  <si>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</si>
  <si>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</si>
  <si>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</si>
  <si>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</si>
  <si>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</si>
  <si>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</si>
  <si>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</si>
  <si>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</si>
  <si>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</si>
  <si>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</si>
  <si>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</si>
  <si>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</si>
  <si>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</si>
  <si>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</si>
  <si>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</si>
  <si>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</si>
  <si>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</si>
  <si>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</si>
  <si>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</si>
  <si>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</si>
  <si>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</si>
  <si>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</si>
  <si>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</si>
  <si>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</si>
  <si>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</si>
  <si>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</si>
  <si>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</si>
  <si>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</si>
  <si>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</si>
  <si>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</si>
  <si>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</si>
  <si>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</si>
  <si>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</si>
  <si>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</si>
  <si>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</si>
  <si>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</si>
  <si>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</si>
  <si>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</si>
  <si>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</si>
  <si>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</si>
  <si>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</si>
  <si>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</si>
  <si>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</si>
  <si>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</si>
  <si>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</si>
  <si>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</si>
  <si>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</si>
  <si>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</si>
  <si>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</si>
  <si>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</si>
  <si>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</si>
  <si>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</si>
  <si>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</si>
  <si>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</si>
  <si>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</si>
  <si>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</si>
  <si>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</si>
  <si>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</si>
  <si>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</si>
  <si>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</si>
  <si>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</si>
  <si>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</si>
  <si>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</si>
  <si>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</si>
  <si>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</si>
  <si>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</si>
  <si>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</si>
  <si>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</si>
  <si>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</si>
  <si>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</si>
  <si>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</si>
  <si>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</si>
  <si>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</si>
  <si>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</si>
  <si>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</si>
  <si>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</si>
  <si>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</si>
  <si>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</si>
  <si>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</si>
  <si>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</si>
  <si>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</si>
  <si>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</si>
  <si>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</si>
  <si>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</si>
  <si>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</si>
  <si>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</si>
  <si>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</si>
  <si>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</si>
  <si>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</si>
  <si>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</si>
  <si>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</si>
  <si>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</si>
  <si>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</si>
  <si>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</si>
  <si>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</si>
  <si>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</si>
  <si>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</si>
  <si>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</si>
  <si>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</si>
  <si>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</si>
  <si>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</si>
  <si>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</si>
  <si>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</si>
  <si>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</si>
  <si>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</si>
  <si>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</si>
  <si>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</si>
  <si>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</si>
  <si>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</si>
  <si>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</si>
  <si>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</si>
  <si>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</si>
  <si>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</si>
  <si>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</si>
  <si>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</si>
  <si>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</si>
  <si>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</si>
  <si>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</si>
  <si>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</si>
  <si>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</si>
  <si>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</si>
  <si>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</si>
  <si>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</si>
  <si>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</si>
  <si>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</si>
  <si>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</si>
  <si>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</si>
  <si>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</si>
  <si>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</si>
  <si>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</si>
  <si>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</si>
  <si>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</si>
  <si>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</si>
  <si>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</si>
  <si>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</si>
  <si>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</si>
  <si>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</si>
  <si>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</si>
  <si>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</si>
  <si>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</si>
  <si>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</si>
  <si>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</si>
  <si>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</si>
  <si>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</si>
  <si>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</si>
  <si>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</si>
  <si>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</si>
  <si>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</si>
  <si>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</si>
  <si>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</si>
  <si>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</si>
  <si>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</si>
  <si>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</si>
  <si>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</si>
  <si>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</si>
  <si>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</si>
  <si>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</si>
  <si>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</si>
  <si>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</si>
  <si>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</si>
  <si>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</si>
  <si>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</si>
  <si>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</si>
  <si>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</si>
  <si>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</si>
  <si>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</si>
  <si>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</si>
  <si>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</si>
  <si>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</si>
  <si>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</si>
  <si>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</si>
  <si>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</si>
  <si>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</si>
  <si>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</si>
  <si>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</si>
  <si>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</si>
  <si>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</si>
  <si>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</si>
  <si>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</si>
  <si>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</si>
  <si>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</si>
  <si>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</si>
  <si>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</si>
  <si>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</si>
  <si>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</si>
  <si>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</si>
  <si>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</si>
  <si>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</si>
  <si>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</si>
  <si>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</si>
  <si>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</si>
  <si>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</si>
  <si>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</si>
  <si>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</si>
  <si>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</si>
  <si>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</si>
  <si>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</si>
  <si>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</si>
  <si>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</si>
  <si>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</si>
  <si>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</si>
  <si>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</si>
  <si>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</si>
  <si>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</si>
  <si>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</si>
  <si>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</si>
  <si>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</si>
  <si>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</si>
  <si>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</si>
  <si>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</si>
  <si>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</si>
  <si>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</si>
  <si>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</si>
  <si>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</si>
  <si>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</si>
  <si>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</si>
  <si>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</si>
  <si>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</si>
  <si>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</si>
  <si>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</si>
  <si>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</si>
  <si>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</si>
  <si>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</si>
  <si>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</si>
  <si>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</si>
  <si>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</si>
  <si>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</si>
  <si>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</si>
  <si>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</si>
  <si>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</si>
  <si>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</si>
  <si>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</si>
  <si>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</si>
  <si>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</si>
  <si>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</si>
  <si>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</si>
  <si>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</si>
  <si>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</si>
  <si>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</si>
  <si>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</si>
  <si>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</si>
  <si>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</si>
  <si>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</si>
  <si>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</si>
  <si>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</si>
  <si>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</si>
  <si>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</si>
  <si>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</si>
  <si>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</si>
  <si>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</si>
  <si>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</si>
  <si>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</si>
  <si>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</si>
  <si>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</si>
  <si>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</si>
  <si>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</si>
  <si>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</si>
  <si>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</si>
  <si>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</si>
  <si>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</si>
  <si>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</si>
  <si>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</si>
  <si>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</si>
  <si>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</si>
  <si>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</si>
  <si>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</si>
  <si>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</si>
  <si>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</si>
  <si>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</si>
  <si>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</si>
  <si>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</si>
  <si>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</si>
  <si>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</si>
  <si>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</si>
  <si>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</si>
  <si>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</si>
  <si>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</si>
  <si>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</si>
  <si>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</si>
  <si>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</si>
  <si>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</si>
  <si>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</si>
  <si>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</si>
  <si>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</si>
  <si>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</si>
  <si>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</si>
  <si>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</si>
  <si>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</si>
  <si>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</si>
  <si>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</si>
  <si>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</si>
  <si>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</si>
  <si>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</si>
  <si>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</si>
  <si>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</si>
  <si>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</si>
  <si>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</si>
  <si>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</si>
  <si>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</si>
  <si>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</si>
  <si>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</si>
  <si>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</si>
  <si>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</si>
  <si>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</si>
  <si>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</si>
  <si>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</si>
  <si>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</si>
  <si>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</si>
  <si>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</si>
  <si>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</si>
  <si>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</si>
  <si>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</si>
  <si>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</si>
  <si>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</si>
  <si>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</si>
  <si>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</si>
  <si>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</si>
  <si>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</si>
  <si>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</si>
  <si>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</si>
  <si>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</si>
  <si>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</si>
  <si>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</si>
  <si>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</si>
  <si>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</si>
  <si>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</si>
  <si>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</si>
  <si>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</si>
  <si>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</si>
  <si>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</si>
  <si>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</si>
  <si>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</si>
  <si>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</si>
  <si>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</si>
  <si>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</si>
  <si>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</si>
  <si>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</si>
  <si>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</si>
  <si>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</si>
  <si>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</si>
  <si>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</si>
  <si>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</si>
  <si>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</si>
  <si>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</si>
  <si>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</si>
  <si>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</si>
  <si>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</si>
  <si>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</si>
  <si>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</si>
  <si>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</si>
  <si>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</si>
  <si>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</si>
  <si>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</si>
  <si>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</si>
  <si>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</si>
  <si>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</si>
  <si>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</si>
  <si>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</si>
  <si>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</si>
  <si>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</si>
  <si>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</si>
  <si>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</si>
  <si>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</si>
  <si>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</si>
  <si>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</si>
  <si>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</si>
  <si>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</si>
  <si>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</si>
  <si>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</si>
  <si>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</si>
  <si>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</si>
  <si>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</si>
  <si>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</si>
  <si>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</si>
  <si>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</si>
  <si>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</si>
  <si>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Access night issue, located in Al lgam company for sport and access after 9 am // Team dispatched</t>
  </si>
  <si>
    <t>PCM-20251025-00000447</t>
  </si>
  <si>
    <t>90 M</t>
  </si>
  <si>
    <t>PCM-20251025-00000537</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</si>
  <si>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</si>
  <si>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</si>
  <si>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</si>
  <si>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</si>
  <si>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</si>
  <si>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</si>
  <si>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</si>
  <si>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</si>
  <si>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</si>
  <si>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PCM-20251025-00000485</t>
  </si>
  <si>
    <t xml:space="preserve">EM Team at site checking </t>
  </si>
  <si>
    <t>PCM-20251025-00000420</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</si>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</sst>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1" totalsRowShown="0" headerRowDxfId="174" dataDxfId="173" headerRowBorderDxfId="171" tableBorderDxfId="172" totalsRowBorderDxfId="170">
  <autoFilter ref="A1:L6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4" totalsRowShown="0" headerRowDxfId="157" dataDxfId="156" headerRowBorderDxfId="154" tableBorderDxfId="155" totalsRowBorderDxfId="153">
  <autoFilter ref="A1:CJ1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7" totalsRowShown="0" headerRowDxfId="31" dataDxfId="30" headerRowBorderDxfId="28" tableBorderDxfId="29">
  <autoFilter ref="A1:L47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0" totalsRowShown="0" headerRowDxfId="15" dataDxfId="14" headerRowBorderDxfId="12" tableBorderDxfId="13">
  <autoFilter ref="A1:L14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1"/>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292.4489769675929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11.953988541667059</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45955.397402893519</v>
      </c>
      <c r="H4" s="137"/>
      <c r="I4" s="135" t="str">
        <f>IFERROR(VLOOKUP(D4,DB!A:F,6,0),"")</f>
        <v/>
      </c>
      <c r="J4" s="135" t="str">
        <f>IFERROR(VLOOKUP(D4,DB!A:G,7,0),"")</f>
        <v/>
      </c>
      <c r="K4" s="139"/>
      <c r="L4" s="140" t="str">
        <f>IFERROR(VLOOKUP(D4,DB!A:I,9,0),"")</f>
        <v/>
      </c>
    </row>
    <row r="5" spans="1:15" ht="15" customHeight="1">
      <c r="A5" s="146"/>
      <c r="B5" s="147" t="str">
        <f>IFERROR(VLOOKUP(D5,DB!A:K,11,0),"")</f>
        <v/>
      </c>
      <c r="C5" s="147"/>
      <c r="D5" s="147"/>
      <c r="E5" s="148"/>
      <c r="F5" s="149"/>
      <c r="G5" s="150">
        <f ca="1">IFERROR(NOW()-F5,"")</f>
        <v>45955.397402893519</v>
      </c>
      <c r="H5" s="149"/>
      <c r="I5" s="147" t="str">
        <f>IFERROR(VLOOKUP(D5,DB!A:F,6,0),"")</f>
        <v/>
      </c>
      <c r="J5" s="147" t="str">
        <f>IFERROR(VLOOKUP(D5,DB!A:G,7,0),"")</f>
        <v/>
      </c>
      <c r="K5" s="151"/>
      <c r="L5" s="152" t="str">
        <f>IFERROR(VLOOKUP(D5,DB!A:I,9,0),"")</f>
        <v/>
      </c>
    </row>
    <row r="6" spans="1:15" ht="15" customHeight="1">
      <c r="A6" s="134"/>
      <c r="B6" s="135" t="str">
        <f>IFERROR(VLOOKUP(D6,DB!A:K,11,0),"")</f>
        <v/>
      </c>
      <c r="C6" s="135"/>
      <c r="D6" s="135"/>
      <c r="E6" s="136"/>
      <c r="F6" s="137"/>
      <c r="G6" s="138">
        <f ca="1">IFERROR(NOW()-F6,"")</f>
        <v>45955.397402893519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45955.397402893519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45955.397402893519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45955.397402893519</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45955.397402893519</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45955.397402893519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45955.397402893519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45955.397402893519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45955.397402893519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45955.397402893519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45955.397402893519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45955.397402893519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45955.397402893519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45955.397402893519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45955.397402893519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45955.397402893519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45955.397402893519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45955.397402893519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45955.397402893519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45955.397402893519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45955.397402893519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45955.397402893519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45955.397402893519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45955.397402893519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45955.397402893519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45955.397402893519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45955.397402893519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45955.397402893519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45955.397402893519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45955.397402893519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45955.397402893519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45955.397402893519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45955.397402893519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45955.397402893519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45955.397402893519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45955.397402893519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45955.397402893519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45955.397402893519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45955.397402893519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45955.397402893519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45955.397402893519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45955.397402893519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45955.397402893519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45955.397402893519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45955.397402893519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45955.397402893519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45955.397402893519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45955.397402893519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45955.397402893519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45955.397402893519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45955.397402893519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45955.397402893519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45955.397402893519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45955.397402893519</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45955.397402893519</v>
      </c>
      <c r="H60" s="137"/>
      <c r="I60" s="135" t="str">
        <f>IFERROR(VLOOKUP(D60,DB!A:F,6,0),"")</f>
        <v/>
      </c>
      <c r="J60" s="135" t="str">
        <f>IFERROR(VLOOKUP(D60,DB!A:G,7,0),"")</f>
        <v/>
      </c>
      <c r="K60" s="139"/>
      <c r="L60" s="140" t="str">
        <f>IFERROR(VLOOKUP(D60,DB!A:I,9,0),"")</f>
        <v/>
      </c>
    </row>
    <row r="61" spans="1:12" ht="15" customHeight="1">
      <c r="A61" s="146"/>
      <c r="B61" s="147" t="str">
        <f>IFERROR(VLOOKUP(D61,DB!A:K,11,0),"")</f>
        <v/>
      </c>
      <c r="C61" s="147"/>
      <c r="D61" s="147"/>
      <c r="E61" s="148"/>
      <c r="F61" s="149"/>
      <c r="G61" s="150">
        <f ca="1">IFERROR(NOW()-F61,"")</f>
        <v>45955.397402893519</v>
      </c>
      <c r="H61" s="149"/>
      <c r="I61" s="147" t="str">
        <f>IFERROR(VLOOKUP(D61,DB!A:F,6,0),"")</f>
        <v/>
      </c>
      <c r="J61" s="147" t="str">
        <f>IFERROR(VLOOKUP(D61,DB!A:G,7,0),"")</f>
        <v/>
      </c>
      <c r="K61" s="151"/>
      <c r="L61" s="152" t="str">
        <f>IFERROR(VLOOKUP(D61,DB!A:I,9,0),"")</f>
        <v/>
      </c>
    </row>
  </sheetData>
  <customSheetViews>
    <customSheetView guid="{F6042A99-DD27-4453-835D-0834D95730CC}" filter="1" showAutoFilter="1">
      <pageMargins left="0" right="0" top="0" bottom="0" header="0" footer="0"/>
      <autoFilter ref="B1:M1" xr:uid="{404102B9-6AB8-4EF7-9AB2-AFF07959BB5A}"/>
    </customSheetView>
  </customSheetViews>
  <dataValidations count="2">
    <dataValidation allowBlank="1" showInputMessage="1" showErrorMessage="1" sqref="E1" xr:uid="{5DBA255D-CDD9-49FB-AD3C-AF70AB4EE696}"/>
    <dataValidation type="list" allowBlank="1" showInputMessage="1" showErrorMessage="1" sqref="E2:E6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4"/>
  <sheetViews>
    <sheetView workbookViewId="0">
      <selection activeCell="H12" sqref="H12"/>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130.39756493055756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10.901627430554072</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45955.397402893519</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45955.397402893519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45955.397402893519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45955.397402893519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45955.397402893519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45955.397402893519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45955.397402893519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45955.397402893519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45955.397402893519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45955.397402893519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sheetData>
  <dataValidations count="2">
    <dataValidation allowBlank="1" showInputMessage="1" showErrorMessage="1" sqref="E1" xr:uid="{4D935161-CDD3-4592-B877-3FB59C99E142}"/>
    <dataValidation type="list" allowBlank="1" showInputMessage="1" showErrorMessage="1" sqref="E3:E1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45955.397402893519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45955.397402893519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45955.397402893519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45955.397402893519</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45955.397402893519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45955.397402893519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45955.397402893519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45955.397402893519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45955.397402893519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45955.397402893519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45955.397402893519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45955.397402893519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45955.397402893519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45955.397402893519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45955.397402893519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45955.397402893519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45955.397402893519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45955.397402893519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45955.397402893519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45955.397402893519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45955.397402893519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45955.397402893519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45955.397402893519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45955.397402893519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45955.397402893519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45955.397402893519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45955.397402893519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45955.397402893519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45955.397402893519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45955.397402893519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45955.397402893519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45955.397402893519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45955.397402893519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45955.397402893519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45955.397402893519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45955.397402893519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45955.397402893519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45955.397402893519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45955.397402893519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45955.397402893519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45955.397402893519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45955.397402893519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45955.397402893519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45955.397402893519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45955.397402893519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45955.397402893519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45955.397402893519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45955.397402893519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45955.397402893519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45955.397402893519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45955.397402893519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45955.397402893519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45955.397402893519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45955.397402893519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45955.397402893519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45955.397402893519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45955.397402893519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45955.397402893519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45955.397402893519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45955.397402893519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45955.397402893519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45955.397402893519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45955.397402893519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45955.397402893519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45955.397402893519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45955.397402893519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45955.397402893519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45955.397402893519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45955.397402893519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45955.397402893519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45955.397402893519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45955.397402893519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45955.397402893519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45955.397402893519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45955.397402893519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45955.397402893519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45955.397402893519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45955.397402893519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45955.397402893519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45955.397402893519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45955.397402893519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45955.397402893519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45955.397402893519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45955.397402893519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45955.397402893519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45955.397402893519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45955.397402893519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45955.397402893519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45955.397402893519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45955.397402893519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45955.397402893519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45955.397402893519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45955.397402893519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45955.397402893519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45955.397402893519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45955.397402893519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45955.397402893519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45955.397402893519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45955.397402893519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45955.397402893519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45955.397402893519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45955.397402893519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45955.397402893519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45955.397402893519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45955.397402893519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45955.397402893519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45955.397402893519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45955.397402893519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45955.397402893519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45955.397402893519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45955.397402893519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45955.397402893519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45955.397402893519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45955.397402893519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45955.397402893519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45955.397402893519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45955.397402893519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45955.397402893519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45955.397402893519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45955.397402893519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45955.397402893519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45955.397402893519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45955.397402893519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45955.397402893519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45955.397402893519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45955.397402893519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45955.397402893519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45955.397402893519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45955.397402893519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45955.397402893519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45955.397402893519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45955.397402893519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45955.397402893519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45955.397402893519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45955.397402893519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45955.397402893519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45955.397402893519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45955.397402893519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45955.397402893519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45955.397402893519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45955.397402893519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45955.397402893519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45955.397402893519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45955.397402893519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45955.397402893519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45955.397402893519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45955.397402893519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45955.397402893519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45955.397402893519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45955.397402893519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45955.397402893519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45955.397402893519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45955.397402893519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45955.397402893519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45955.397402893519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45955.397402893519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45955.397402893519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45955.397402893519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45955.397402893519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45955.397402893519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45955.397402893519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45955.397402893519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45955.397402893519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45955.397402893519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45955.397402893519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45955.397402893519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45955.397402893519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45955.397402893519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45955.397402893519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45955.397402893519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45955.397402893519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45955.397402893519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45955.397402893519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45955.397402893519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45955.397402893519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45955.397402893519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45955.397402893519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45955.397402893519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45955.397402893519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45955.397402893519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45955.397402893519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45955.397402893519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45955.397402893519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45955.397402893519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45955.397402893519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45955.397402893519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45955.397402893519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45955.397402893519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45955.397402893519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45955.397402893519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45955.397402893519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45955.397402893519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45955.397402893519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45955.397402893519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45955.397402893519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45955.397402893519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45955.397402893519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45955.397402893519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45955.397402893519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45955.397402893519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45955.397402893519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45955.397402893519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45955.397402893519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45955.397402893519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45955.397402893519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45955.397402893519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45955.397402893519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45955.397402893519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45955.397402893519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45955.397402893519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45955.397402893519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45955.397402893519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45955.397402893519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45955.397402893519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45955.397402893519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45955.397402893519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45955.397402893519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45955.397402893519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45955.397402893519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45955.397402893519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45955.397402893519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45955.397402893519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45955.397402893519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45955.397402893519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45955.397402893519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45955.397402893519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45955.397402893519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45955.397402893519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45955.397402893519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45955.397402893519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45955.397402893519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45955.397402893519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45955.397402893519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45955.397402893519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45955.397402893519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45955.397402893519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45955.397402893519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45955.397402893519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45955.397402893519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45955.397402893519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45955.397402893519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45955.397402893519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45955.397402893519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45955.397402893519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45955.397402893519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45955.397402893519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45955.397402893519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45955.397402893519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45955.397402893519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45955.397402893519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45955.397402893519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45955.397402893519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45955.397402893519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45955.397402893519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45955.397402893519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45955.397402893519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45955.397402893519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45955.397402893519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45955.397402893519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45955.397402893519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45955.397402893519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45955.397402893519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45955.397402893519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45955.397402893519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45955.397402893519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45955.397402893519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45955.397402893519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45955.397402893519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45955.397402893519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45955.397402893519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45955.397402893519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45955.397402893519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45955.397402893519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45955.397402893519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45955.397402893519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45955.397402893519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45955.397402893519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45955.397402893519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45955.397402893519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45955.397402893519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45955.397402893519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45955.397402893519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45955.397402893519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45955.397402893519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45955.397402893519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45955.397402893519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45955.397402893519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45955.397402893519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45955.397402893519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45955.397402893519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45955.397402893519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45955.397402893519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45955.397402893519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45955.397402893519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45955.397402893519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45955.397402893519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45955.397402893519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45955.397402893519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45955.397402893519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45955.397402893519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45955.397402893519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45955.397402893519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45955.397402893519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45955.397402893519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45955.397402893519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45955.397402893519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45955.397402893519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45955.397402893519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45955.397402893519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45955.397402893519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45955.397402893519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45955.397402893519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45955.397402893519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45955.397402893519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45955.397402893519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45955.397402893519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45955.397402893519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45955.397402893519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45955.397402893519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45955.397402893519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45955.397402893519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45955.397402893519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45955.397402893519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45955.397402893519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45955.397402893519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45955.397402893519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45955.397402893519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45955.397402893519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45955.397402893519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45955.397402893519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45955.397402893519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45955.397402893519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45955.397402893519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45955.397402893519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45955.397402893519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45955.397402893519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45955.397402893519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45955.397402893519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45955.397402893519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45955.397402893519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45955.397402893519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45955.397402893519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45955.397402893519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45955.397402893519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45955.397402893519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45955.397402893519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45955.397402893519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45955.397402893519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45955.397402893519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45955.397402893519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45955.397402893519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45955.397402893519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45955.397402893519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45955.397402893519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45955.397402893519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45955.397402893519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45955.397402893519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45955.397402893519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45955.397402893519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45955.397402893519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45955.397402893519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45955.397402893519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45955.397402893519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45955.397402893519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45955.397402893519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45955.397402893519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45955.397402893519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45955.397402893519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45955.397402893519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45955.397402893519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45955.397402893519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45955.397402893519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45955.397402893519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45955.397402893519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45955.397402893519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45955.397402893519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45955.397402893519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45955.397402893519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45955.397402893519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45955.397402893519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45955.397402893519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45955.397402893519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45955.397402893519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45955.397402893519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45955.397402893519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45955.397402893519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45955.397402893519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45955.397402893519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45955.397402893519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45955.397402893519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45955.397402893519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45955.397402893519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45955.397402893519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45955.397402893519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45955.397402893519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45955.397402893519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45955.397402893519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45955.397402893519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45955.397402893519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45955.397402893519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45955.397402893519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45955.397402893519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45955.397402893519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45955.397402893519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45955.397402893519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45955.397402893519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45955.397402893519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45955.397402893519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45955.397402893519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45955.397402893519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45955.397402893519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45955.397402893519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45955.397402893519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45955.397402893519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45955.397402893519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45955.397402893519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45955.397402893519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45955.397402893519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45955.397402893519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45955.397402893519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45955.397402893519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45955.397402893519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45955.397402893519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45955.397402893519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45955.397402893519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45955.397402893519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45955.397402893519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45955.397402893519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45955.397402893519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45955.397402893519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45955.397402893519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45955.397402893519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45955.397402893519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45955.397402893519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45955.397402893519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45955.397402893519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45955.397402893519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45955.397402893519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45955.397402893519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45955.397402893519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45955.397402893519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45955.397402893519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45955.397402893519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45955.397402893519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45955.397402893519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45955.397402893519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45955.397402893519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45955.397402893519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45955.397402893519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45955.397402893519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45955.397402893519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45955.397402893519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45955.397402893519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45955.397402893519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45955.397402893519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45955.397402893519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45955.397402893519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45955.397402893519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45955.397402893519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45955.397402893519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45955.397402893519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45955.397402893519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45955.397402893519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45955.397402893519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45955.397402893519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45955.397402893519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45955.397402893519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45955.397402893519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45955.397402893519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45955.397402893519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45955.397402893519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45955.397402893519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45955.397402893519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45955.397402893519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45955.397402893519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45955.397402893519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45955.397402893519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45955.397402893519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45955.397402893519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45955.397402893519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45955.397402893519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45955.397402893519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45955.397402893519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45955.397402893519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45955.397402893519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45955.397402893519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45955.397402893519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45955.397402893519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45955.397402893519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45955.397402893519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45955.397402893519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45955.397402893519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45955.397402893519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45955.397402893519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45955.397402893519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45955.397402893519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45955.397402893519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45955.397402893519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45955.397402893519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45955.397402893519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45955.397402893519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45955.397402893519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45955.397402893519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45955.397402893519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45955.397402893519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45955.397402893519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45955.397402893519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45955.397402893519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45955.397402893519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45955.397402893519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45955.397402893519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45955.397402893519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45955.397402893519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45955.397402893519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45955.397402893519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45955.397402893519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45955.397402893519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45955.397402893519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45955.397402893519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45955.397402893519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45955.397402893519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45955.397402893519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45955.397402893519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45955.397402893519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45955.397402893519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45955.397402893519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45955.397402893519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45955.397402893519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45955.397402893519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45955.397402893519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45955.397402893519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45955.397402893519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45955.397402893519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45955.397402893519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45955.397402893519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45955.397402893519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45955.397402893519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45955.397402893519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45955.397402893519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45955.397402893519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45955.397402893519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45955.397402893519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45955.397402893519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45955.397402893519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45955.397402893519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45955.397402893519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45955.397402893519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45955.397402893519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45955.397402893519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45955.397402893519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45955.397402893519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45955.397402893519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45955.397402893519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45955.397402893519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45955.397402893519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45955.397402893519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45955.397402893519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45955.397402893519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45955.397402893519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45955.397402893519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45955.397402893519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45955.397402893519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45955.397402893519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45955.397402893519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45955.397402893519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45955.397402893519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45955.397402893519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45955.397402893519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45955.397402893519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45955.397402893519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45955.397402893519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45955.397402893519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45955.397402893519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45955.397402893519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45955.397402893519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45955.397402893519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45955.397402893519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45955.397402893519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45955.397402893519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45955.397402893519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45955.397402893519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45955.397402893519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45955.397402893519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45955.397402893519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45955.397402893519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45955.397402893519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45955.397402893519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45955.397402893519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45955.397402893519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45955.397402893519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45955.397402893519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45955.397402893519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45955.397402893519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45955.397402893519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45955.397402893519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45955.397402893519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45955.397402893519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45955.397402893519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45955.397402893519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45955.397402893519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45955.397402893519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45955.397402893519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45955.397402893519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45955.397402893519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45955.397402893519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45955.397402893519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45955.397402893519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45955.397402893519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45955.397402893519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45955.397402893519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45955.397402893519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45955.397402893519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45955.397402893519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45955.397402893519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45955.397402893519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45955.397402893519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45955.397402893519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45955.397402893519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45955.397402893519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45955.397402893519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45955.397402893519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45955.397402893519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45955.397402893519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45955.397402893519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45955.397402893519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45955.397402893519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45955.397402893519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45955.397402893519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45955.397402893519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45955.397402893519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45955.397402893519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45955.397402893519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45955.397402893519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45955.397402893519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45955.397402893519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45955.397402893519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45955.397402893519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45955.397402893519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45955.397402893519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45955.397402893519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45955.397402893519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45955.397402893519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45955.397402893519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45955.397402893519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45955.397402893519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45955.397402893519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45955.397402893519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45955.397402893519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45955.397402893519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45955.397402893519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45955.397402893519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45955.397402893519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45955.397402893519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45955.397402893519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45955.397402893519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45955.397402893519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45955.397402893519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45955.397402893519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45955.397402893519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45955.397402893519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45955.397402893519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45955.397402893519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45955.397402893519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45955.397402893519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45955.397402893519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45955.397402893519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45955.397402893519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45955.397402893519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45955.397402893519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45955.397402893519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45955.397402893519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45955.397402893519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45955.397402893519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45955.397402893519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45955.397402893519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45955.397402893519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45955.397402893519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45955.397402893519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45955.397402893519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45955.397402893519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45955.397402893519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45955.397402893519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45955.397402893519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45955.397402893519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45955.397402893519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45955.397402893519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45955.397402893519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45955.397402893519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45955.397402893519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45955.397402893519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45955.397402893519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45955.397402893519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45955.397402893519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45955.397402893519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45955.397402893519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45955.397402893519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45955.397402893519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45955.397402893519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45955.397402893519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45955.397402893519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45955.397402893519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45955.397402893519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45955.397402893519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45955.397402893519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45955.397402893519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45955.397402893519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45955.397402893519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45955.397402893519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45955.397402893519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45955.397402893519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45955.397402893519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45955.397402893519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45955.397402893519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45955.397402893519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45955.397402893519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45955.397402893519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45955.397402893519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45955.397402893519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45955.397402893519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45955.397402893519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45955.397402893519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45955.397402893519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45955.397402893519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45955.397402893519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45955.397402893519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45955.397402893519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45955.397402893519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45955.397402893519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45955.397402893519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45955.397402893519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45955.397402893519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45955.397402893519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45955.397402893519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45955.397402893519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45955.397402893519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45955.397402893519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45955.397402893519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45955.397402893519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45955.397402893519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45955.397402893519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45955.397402893519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45955.397402893519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45955.397402893519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45955.397402893519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45955.397402893519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45955.397402893519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45955.397402893519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45955.397402893519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45955.397402893519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45955.397402893519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45955.397402893519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45955.397402893519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45955.397402893519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45955.397402893519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45955.397402893519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45955.397402893519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45955.397402893519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45955.397402893519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45955.397402893519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45955.397402893519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45955.397402893519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45955.397402893519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45955.397402893519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45955.397402893519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45955.397402893519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45955.397402893519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45955.397402893519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45955.397402893519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45955.397402893519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45955.397402893519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45955.397402893519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45955.397402893519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45955.397402893519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45955.397402893519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45955.397402893519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45955.397402893519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45955.397402893519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45955.397402893519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45955.397402893519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45955.397402893519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45955.397402893519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45955.397402893519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45955.397402893519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45955.397402893519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45955.397402893519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45955.397402893519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45955.397402893519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45955.397402893519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45955.397402893519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45955.397402893519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45955.397402893519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45955.397402893519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45955.397402893519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45955.397402893519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45955.397402893519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45955.397402893519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45955.397402893519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45955.397402893519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45955.397402893519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45955.397402893519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45955.397402893519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45955.397402893519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45955.397402893519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45955.397402893519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45955.397402893519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45955.397402893519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45955.397402893519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45955.397402893519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45955.397402893519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45955.397402893519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45955.397402893519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45955.397402893519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45955.397402893519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45955.397402893519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45955.397402893519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45955.397402893519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45955.397402893519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45955.397402893519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45955.397402893519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45955.397402893519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45955.397402893519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45955.397402893519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45955.397402893519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45955.397402893519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45955.397402893519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45955.397402893519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45955.397402893519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45955.397402893519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45955.397402893519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45955.397402893519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45955.397402893519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45955.397402893519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45955.397402893519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45955.397402893519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45955.397402893519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45955.397402893519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45955.397402893519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45955.397402893519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45955.397402893519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45955.397402893519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45955.397402893519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45955.397402893519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45955.397402893519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45955.397402893519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45955.397402893519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45955.397402893519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45955.397402893519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45955.397402893519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45955.397402893519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45955.397402893519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45955.397402893519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45955.397402893519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45955.397402893519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45955.397402893519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45955.397402893519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45955.397402893519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45955.397402893519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45955.397402893519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45955.397402893519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45955.397402893519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45955.397402893519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45955.397402893519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45955.397402893519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45955.397402893519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45955.397402893519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45955.397402893519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45955.397402893519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45955.397402893519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45955.397402893519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45955.397402893519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45955.397402893519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45955.397402893519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45955.397402893519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45955.397402893519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45955.397402893519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45955.397402893519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45955.397402893519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45955.397402893519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45955.397402893519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45955.397402893519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45955.397402893519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45955.397402893519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45955.397402893519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45955.397402893519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45955.397402893519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45955.397402893519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45955.397402893519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45955.397402893519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45955.397402893519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45955.397402893519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45955.397402893519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45955.397402893519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45955.397402893519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45955.397402893519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45955.397402893519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45955.397402893519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45955.397402893519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45955.397402893519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45955.397402893519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45955.397402893519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45955.397402893519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45955.397402893519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45955.397402893519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45955.397402893519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45955.397402893519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45955.397402893519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45955.397402893519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45955.397402893519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45955.397402893519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45955.397402893519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45955.397402893519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45955.397402893519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45955.397402893519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45955.397402893519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45955.397402893519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45955.397402893519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45955.397402893519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45955.397402893519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45955.397402893519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45955.397402893519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45955.397402893519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45955.397402893519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45955.397402893519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45955.397402893519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45955.397402893519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45955.397402893519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45955.397402893519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45955.397402893519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45955.397402893519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45955.397402893519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45955.397402893519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45955.397402893519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45955.397402893519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45955.397402893519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45955.397402893519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45955.397402893519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45955.397402893519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45955.397402893519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45955.397402893519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45955.397402893519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45955.397402893519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45955.397402893519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45955.397402893519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45955.397402893519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45955.397402893519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45955.397402893519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45955.397402893519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45955.397402893519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45955.397402893519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45955.397402893519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45955.397402893519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45955.397402893519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45955.397402893519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45955.397402893519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45955.397402893519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45955.397402893519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45955.397402893519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45955.397402893519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45955.397402893519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45955.397402893519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45955.397402893519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45955.397402893519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45955.397402893519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45955.397402893519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45955.397402893519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45955.397402893519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45955.397402893519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45955.397402893519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45955.397402893519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45955.397402893519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45955.397402893519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45955.397402893519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45955.397402893519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45955.397402893519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45955.397402893519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45955.397402893519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45955.397402893519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45955.397402893519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45955.397402893519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45955.397402893519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45955.397402893519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45955.397402893519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45955.397402893519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45955.397402893519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45955.397402893519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45955.397402893519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45955.397402893519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45955.397402893519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45955.397402893519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45955.397402893519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45955.397402893519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45955.397402893519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45955.397402893519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45955.397402893519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45955.397402893519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45955.397402893519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45955.397402893519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45955.397402893519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45955.397402893519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45955.397402893519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45955.397402893519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45955.397402893519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45955.397402893519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45955.397402893519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45955.397402893519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45955.397402893519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45955.397402893519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45955.397402893519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45955.397402893519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45955.397402893519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45955.397402893519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45955.397402893519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45955.397402893519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45955.397402893519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45955.397402893519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45955.397402893519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45955.397402893519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45955.397402893519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45955.397402893519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45955.397402893519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45955.397402893519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45955.397402893519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45955.397402893519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45955.397402893519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45955.397402893519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45955.397402893519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45955.397402893519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45955.397402893519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45955.397402893519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45955.397402893519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45955.397402893519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45955.397402893519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45955.397402893519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45955.397402893519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45955.397402893519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45955.397402893519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45955.397402893519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45955.397402893519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45955.397402893519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45955.397402893519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45955.397402893519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45955.397402893519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45955.397402893519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45955.397402893519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45955.397402893519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45955.397402893519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45955.397402893519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45955.397402893519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45955.397402893519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45955.397402893519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45955.397402893519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45955.397402893519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45955.397402893519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45955.397402893519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45955.397402893519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45955.397402893519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45955.397402893519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45955.397402893519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45955.397402893519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45955.397402893519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45955.397402893519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45955.397402893519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45955.397402893519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45955.397402893519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45955.397402893519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45955.397402893519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45955.397402893519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45955.397402893519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45955.397402893519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45955.397402893519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45955.397402893519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45955.397402893519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45955.397402893519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45955.397402893519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45955.397402893519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45955.397402893519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45955.397402893519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45955.397402893519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45955.397402893519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45955.397402893519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45955.397402893519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45955.397402893519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45955.397402893519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45955.397402893519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45955.397402893519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45955.397402893519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45955.397402893519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45955.397402893519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45955.397402893519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45955.397402893519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45955.397402893519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45955.397402893519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45955.397402893519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45955.397402893519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45955.397402893519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45955.397402893519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45955.397402893519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45955.397402893519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45955.397402893519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45955.397402893519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45955.397402893519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45955.397402893519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45955.397402893519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45955.397402893519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45955.397402893519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45955.397402893519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45955.397402893519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45955.397402893519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45955.397402893519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45955.397402893519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45955.397402893519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45955.397402893519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45955.397402893519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45955.397402893519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45955.397402893519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45955.397402893519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45955.397402893519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45955.397402893519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45955.397402893519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45955.397402893519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45955.397402893519</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workbookViewId="0">
      <selection activeCell="H6" sqref="H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251.91668530092284</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1.7626806712942198</v>
      </c>
      <c r="H3" s="124">
        <v>45953.546631944446</v>
      </c>
      <c r="I3" s="120" t="str">
        <f>IFERROR(VLOOKUP(D3,DB!A:F,6,0),"")</f>
        <v>SCECO</v>
      </c>
      <c r="J3" s="120" t="str">
        <f>IFERROR(VLOOKUP(D3,DB!A:G,7,0),"")</f>
        <v>Dead</v>
      </c>
      <c r="K3" s="126" t="s">
        <v>39090</v>
      </c>
      <c r="L3" s="122" t="str">
        <f>IFERROR(VLOOKUP(D3,DB!A:I,9,0),"")</f>
        <v>Latis</v>
      </c>
    </row>
    <row r="4" spans="1:16" ht="27.75" customHeight="1">
      <c r="A4" s="120" t="s">
        <v>39091</v>
      </c>
      <c r="B4" s="120" t="str">
        <f>IFERROR(VLOOKUP(D4,DB!A:K,11,0),"")</f>
        <v>R4</v>
      </c>
      <c r="C4" s="121">
        <v>3</v>
      </c>
      <c r="D4" s="94" t="s">
        <v>39092</v>
      </c>
      <c r="E4" s="99" t="s">
        <v>38998</v>
      </c>
      <c r="F4" s="124">
        <v>45955.321527777778</v>
      </c>
      <c r="G4" s="125">
        <f ca="1">IFERROR(NOW()-F4,"")</f>
        <v>7.5875115740927868E-2</v>
      </c>
      <c r="H4" s="124">
        <v>45955.313344907408</v>
      </c>
      <c r="I4" s="120" t="str">
        <f>IFERROR(VLOOKUP(D4,DB!A:F,6,0),"")</f>
        <v>SCECO</v>
      </c>
      <c r="J4" s="120" t="str">
        <f>IFERROR(VLOOKUP(D4,DB!A:G,7,0),"")</f>
        <v>Dead+Dead</v>
      </c>
      <c r="K4" s="126" t="s">
        <v>39093</v>
      </c>
      <c r="L4" s="122" t="str">
        <f>IFERROR(VLOOKUP(D4,DB!A:I,9,0),"")</f>
        <v>Latis</v>
      </c>
    </row>
    <row r="5" spans="1:16" ht="15" customHeight="1">
      <c r="A5" s="120" t="s">
        <v>39094</v>
      </c>
      <c r="B5" s="120" t="str">
        <f>IFERROR(VLOOKUP(D5,DB!A:K,11,0),"")</f>
        <v>R4</v>
      </c>
      <c r="C5" s="121">
        <v>1</v>
      </c>
      <c r="D5" s="122" t="s">
        <v>36884</v>
      </c>
      <c r="E5" s="99" t="s">
        <v>38998</v>
      </c>
      <c r="F5" s="124">
        <v>45955.337500000001</v>
      </c>
      <c r="G5" s="125">
        <f ca="1">IFERROR(NOW()-F5,"")</f>
        <v>5.990289351757383E-2</v>
      </c>
      <c r="H5" s="124">
        <v>45955.332187499997</v>
      </c>
      <c r="I5" s="120" t="str">
        <f>IFERROR(VLOOKUP(D5,DB!A:F,6,0),"")</f>
        <v>SCECO</v>
      </c>
      <c r="J5" s="120" t="str">
        <f>IFERROR(VLOOKUP(D5,DB!A:G,7,0),"")</f>
        <v>Dead</v>
      </c>
      <c r="K5" s="126" t="s">
        <v>39095</v>
      </c>
      <c r="L5" s="122" t="str">
        <f>IFERROR(VLOOKUP(D5,DB!A:I,9,0),"")</f>
        <v>Latis</v>
      </c>
    </row>
    <row r="6" spans="1:16" ht="15" customHeight="1">
      <c r="A6" s="120" t="s">
        <v>39096</v>
      </c>
      <c r="B6" s="120" t="str">
        <f>IFERROR(VLOOKUP(D6,DB!A:K,11,0),"")</f>
        <v>R4</v>
      </c>
      <c r="C6" s="121">
        <v>1</v>
      </c>
      <c r="D6" s="122" t="s">
        <v>34034</v>
      </c>
      <c r="E6" s="99" t="s">
        <v>38998</v>
      </c>
      <c r="F6" s="124">
        <v>45955.390682870369</v>
      </c>
      <c r="G6" s="125">
        <f ca="1">IFERROR(NOW()-F6,"")</f>
        <v>6.7200231496826746E-3</v>
      </c>
      <c r="H6" s="124">
        <v>45955.384432870371</v>
      </c>
      <c r="I6" s="120" t="str">
        <f>IFERROR(VLOOKUP(D6,DB!A:F,6,0),"")</f>
        <v>SCECO</v>
      </c>
      <c r="J6" s="120" t="str">
        <f>IFERROR(VLOOKUP(D6,DB!A:G,7,0),"")</f>
        <v>Vandalized</v>
      </c>
      <c r="K6" s="126" t="s">
        <v>39097</v>
      </c>
      <c r="L6" s="122" t="str">
        <f>IFERROR(VLOOKUP(D6,DB!A:I,9,0),"")</f>
        <v>Latis</v>
      </c>
    </row>
    <row r="7" spans="1:16" ht="15" customHeight="1">
      <c r="A7" s="120"/>
      <c r="B7" s="120" t="str">
        <f>IFERROR(VLOOKUP(D7,DB!A:K,11,0),"")</f>
        <v/>
      </c>
      <c r="C7" s="121"/>
      <c r="D7" s="122"/>
      <c r="E7" s="99"/>
      <c r="F7" s="124"/>
      <c r="G7" s="125">
        <f ca="1">IFERROR(NOW()-F7,"")</f>
        <v>45955.397402893519</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45955.397402893519</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45955.397402893519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45955.397402893519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45955.397402893519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45955.397402893519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45955.397402893519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45955.397402893519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45955.397402893519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45955.397402893519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99"/>
      <c r="F17" s="124"/>
      <c r="G17" s="125">
        <f ca="1">IFERROR(NOW()-F17,"")</f>
        <v>45955.397402893519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45955.397402893519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45955.397402893519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45955.397402893519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45955.397402893519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45955.397402893519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45955.397402893519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45955.397402893519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45955.397402893519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45955.397402893519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45955.397402893519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45955.397402893519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45955.397402893519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45955.397402893519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45955.397402893519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45955.397402893519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45955.397402893519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45955.397402893519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45955.397402893519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45955.397402893519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45955.397402893519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45955.397402893519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45955.397402893519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45955.397402893519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45955.397402893519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45955.397402893519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45955.397402893519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45955.397402893519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45955.397402893519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45955.397402893519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45955.397402893519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45955.397402893519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45955.397402893519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45955.397402893519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45955.397402893519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45955.397402893519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45955.397402893519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45955.397402893519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45955.397402893519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45955.397402893519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45955.397402893519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45955.397402893519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45955.397402893519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45955.397402893519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45955.397402893519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45955.397402893519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45955.397402893519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45955.397402893519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45955.397402893519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45955.397402893519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45955.397402893519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45955.397402893519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45955.397402893519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45955.397402893519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45955.397402893519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45955.397402893519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45955.397402893519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45955.397402893519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45955.397402893519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45955.397402893519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45955.397402893519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45955.397402893519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45955.397402893519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45955.397402893519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45955.397402893519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45955.397402893519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45955.397402893519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45955.397402893519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45955.397402893519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45955.397402893519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45955.397402893519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45955.397402893519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45955.397402893519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45955.397402893519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45955.397402893519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45955.397402893519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45955.397402893519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45955.397402893519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45955.397402893519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45955.397402893519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45955.397402893519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45955.397402893519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45955.397402893519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45955.397402893519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45955.397402893519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45955.397402893519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45955.397402893519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45955.397402893519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45955.397402893519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45955.397402893519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45955.397402893519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45955.397402893519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45955.397402893519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45955.397402893519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45955.397402893519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45955.397402893519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45955.397402893519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45955.397402893519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45955.397402893519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45955.397402893519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45955.397402893519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45955.397402893519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45955.397402893519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45955.397402893519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45955.397402893519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45955.397402893519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45955.397402893519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45955.397402893519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45955.397402893519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45955.397402893519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45955.397402893519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45955.397402893519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45955.397402893519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45955.397402893519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45955.397402893519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45955.397402893519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45955.397402893519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45955.397402893519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45955.397402893519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45955.397402893519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45955.397402893519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45955.397402893519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45955.397402893519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45955.397402893519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45955.397402893519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45955.397402893519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45955.397402893519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45955.397402893519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45955.397402893519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45955.397402893519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45955.397402893519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45955.397402893519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45955.397402893519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45955.397402893519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45955.397402893519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45955.397402893519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45955.397402893519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45955.397402893519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45955.397402893519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45955.397402893519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45955.397402893519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45955.397402893519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45955.397402893519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45955.397402893519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45955.397402893519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45955.397402893519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45955.397402893519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45955.397402893519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45955.397402893519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45955.397402893519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45955.397402893519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45955.397402893519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45955.397402893519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45955.397402893519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45955.397402893519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45955.397402893519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45955.397402893519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45955.397402893519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45955.397402893519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45955.397402893519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45955.397402893519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45955.397402893519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45955.397402893519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45955.397402893519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45955.397402893519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45955.397402893519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45955.397402893519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45955.397402893519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45955.397402893519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45955.397402893519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45955.397402893519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45955.397402893519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45955.397402893519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45955.397402893519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45955.397402893519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45955.397402893519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45955.397402893519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45955.397402893519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45955.397402893519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45955.397402893519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45955.397402893519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45955.397402893519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45955.397402893519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45955.397402893519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45955.397402893519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45955.397402893519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45955.397402893519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45955.397402893519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45955.397402893519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45955.397402893519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45955.397402893519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45955.397402893519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45955.397402893519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45955.397402893519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45955.397402893519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45955.397402893519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45955.397402893519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45955.397402893519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45955.397402893519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45955.397402893519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45955.397402893519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45955.397402893519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45955.397402893519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45955.397402893519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45955.397402893519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45955.397402893519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45955.397402893519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45955.397402893519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45955.397402893519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45955.397402893519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45955.397402893519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45955.397402893519</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45955.397402893519</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tabSelected="1" workbookViewId="0">
      <selection activeCell="A5" sqref="A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63.565342708330718</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29.208525578702393</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6.7362917824066244</v>
      </c>
      <c r="H4" s="154">
        <v>45948.661111111112</v>
      </c>
      <c r="I4" s="153" t="str">
        <f>IFERROR(VLOOKUP(D4,DB!A:F,6,0),"")</f>
        <v>SCECO</v>
      </c>
      <c r="J4" s="153" t="str">
        <f>IFERROR(VLOOKUP(D4,DB!A:G,7,0),"")</f>
        <v>Dead</v>
      </c>
      <c r="K4" s="153" t="s">
        <v>39103</v>
      </c>
      <c r="L4" s="153" t="str">
        <f>IFERROR(VLOOKUP(D4,DB!A:I,9,0),"")</f>
        <v>Latis</v>
      </c>
    </row>
    <row r="5" spans="1:13" ht="30.75">
      <c r="A5" s="153" t="s">
        <v>39104</v>
      </c>
      <c r="B5" s="153" t="str">
        <f>IFERROR(VLOOKUP(D5,DB!A:K,11,0),"")</f>
        <v>R5</v>
      </c>
      <c r="C5" s="153">
        <v>1</v>
      </c>
      <c r="D5" s="153" t="s">
        <v>35526</v>
      </c>
      <c r="E5" s="153" t="s">
        <v>38998</v>
      </c>
      <c r="F5" s="154">
        <v>45954.449641203704</v>
      </c>
      <c r="G5" s="155">
        <f ca="1">IFERROR(NOW()-F5,"")</f>
        <v>0.94776168981479714</v>
      </c>
      <c r="H5" s="154">
        <v>45954.369560185187</v>
      </c>
      <c r="I5" s="153" t="str">
        <f>IFERROR(VLOOKUP(D5,DB!A:F,6,0),"")</f>
        <v>SCECO</v>
      </c>
      <c r="J5" s="153" t="str">
        <f>IFERROR(VLOOKUP(D5,DB!A:G,7,0),"")</f>
        <v>Good</v>
      </c>
      <c r="K5" s="153" t="s">
        <v>39105</v>
      </c>
      <c r="L5" s="153" t="str">
        <f>IFERROR(VLOOKUP(D5,DB!A:I,9,0),"")</f>
        <v>Latis</v>
      </c>
    </row>
    <row r="6" spans="1:13" ht="15">
      <c r="A6" s="153" t="s">
        <v>39106</v>
      </c>
      <c r="B6" s="153" t="str">
        <f>IFERROR(VLOOKUP(D6,DB!A:K,11,0),"")</f>
        <v>R5</v>
      </c>
      <c r="C6" s="153">
        <v>1</v>
      </c>
      <c r="D6" s="153" t="s">
        <v>34820</v>
      </c>
      <c r="E6" s="153" t="s">
        <v>38998</v>
      </c>
      <c r="F6" s="154">
        <v>45955.368032407408</v>
      </c>
      <c r="G6" s="155">
        <f ca="1">IFERROR(NOW()-F6,"")</f>
        <v>2.9370486110565253E-2</v>
      </c>
      <c r="H6" s="154">
        <v>45955.332615740743</v>
      </c>
      <c r="I6" s="153" t="str">
        <f>IFERROR(VLOOKUP(D6,DB!A:F,6,0),"")</f>
        <v>Generator-SG</v>
      </c>
      <c r="J6" s="153" t="str">
        <f>IFERROR(VLOOKUP(D6,DB!A:G,7,0),"")</f>
        <v>Vandalized</v>
      </c>
      <c r="K6" s="153" t="s">
        <v>39107</v>
      </c>
      <c r="L6" s="153" t="str">
        <f>IFERROR(VLOOKUP(D6,DB!A:I,9,0),"")</f>
        <v>Latis</v>
      </c>
    </row>
    <row r="7" spans="1:13" ht="15">
      <c r="A7" s="153"/>
      <c r="B7" s="153" t="str">
        <f>IFERROR(VLOOKUP(D7,DB!A:K,11,0),"")</f>
        <v/>
      </c>
      <c r="C7" s="153"/>
      <c r="D7" s="153"/>
      <c r="E7" s="153"/>
      <c r="F7" s="154"/>
      <c r="G7" s="155">
        <f ca="1">IFERROR(NOW()-F7,"")</f>
        <v>45955.397402893519</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45955.397402893519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45955.397402893519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45955.397402893519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45955.397402893519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45955.397402893519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45955.397402893519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45955.397402893519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45955.397402893519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45955.397402893519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45955.397402893519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45955.397402893519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45955.397402893519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45955.397402893519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45955.397402893519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45955.397402893519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45955.397402893519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45955.397402893519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45955.397402893519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45955.397402893519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45955.397402893519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45955.397402893519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45955.397402893519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45955.397402893519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45955.397402893519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45955.397402893519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45955.397402893519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45955.397402893519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45955.397402893519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45955.397402893519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45955.397402893519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45955.397402893519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45955.397402893519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45955.397402893519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45955.397402893519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45955.397402893519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45955.397402893519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45955.397402893519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45955.397402893519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45955.397402893519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45955.397402893519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45955.397402893519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45955.397402893519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45955.397402893519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45955.397402893519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45955.397402893519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45955.397402893519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45955.397402893519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45955.397402893519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45955.397402893519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45955.397402893519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45955.397402893519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45955.397402893519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45955.397402893519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45955.397402893519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45955.397402893519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45955.397402893519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45955.397402893519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45955.397402893519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45955.397402893519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45955.397402893519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45955.397402893519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45955.397402893519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45955.397402893519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45955.397402893519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45955.397402893519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45955.397402893519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45955.397402893519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45955.397402893519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45955.397402893519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45955.397402893519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45955.397402893519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45955.397402893519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45955.397402893519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45955.397402893519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45955.397402893519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45955.397402893519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45955.397402893519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45955.397402893519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45955.397402893519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45955.397402893519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45955.397402893519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45955.397402893519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45955.397402893519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45955.397402893519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45955.397402893519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45955.397402893519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45955.397402893519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45955.397402893519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45955.397402893519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45955.397402893519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45955.397402893519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45955.397402893519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45955.397402893519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45955.397402893519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45955.397402893519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45955.397402893519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45955.397402893519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45955.397402893519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45955.397402893519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45955.397402893519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45955.397402893519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45955.397402893519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45955.397402893519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45955.397402893519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45955.397402893519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45955.397402893519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45955.397402893519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45955.397402893519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45955.397402893519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45955.397402893519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45955.397402893519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45955.397402893519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45955.397402893519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45955.397402893519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45955.397402893519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45955.397402893519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45955.397402893519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45955.397402893519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45955.397402893519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45955.397402893519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45955.397402893519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45955.397402893519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45955.397402893519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45955.397402893519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45955.397402893519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45955.397402893519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45955.397402893519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45955.397402893519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45955.397402893519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45955.397402893519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45955.397402893519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45955.397402893519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45955.397402893519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45955.397402893519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45955.397402893519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45955.397402893519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45955.397402893519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45955.397402893519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45955.397402893519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45955.397402893519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45955.397402893519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45955.397402893519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45955.397402893519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45955.397402893519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45955.397402893519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45955.397402893519</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45955.397402893519</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45955.397402893519</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45955.397402893519</v>
      </c>
      <c r="H156" s="154"/>
      <c r="I156" s="153" t="str">
        <f>IFERROR(VLOOKUP(D156,DB!A:F,6,0),"")</f>
        <v/>
      </c>
      <c r="J156" s="153" t="str">
        <f>IFERROR(VLOOKUP(D156,DB!A:G,7,0),"")</f>
        <v/>
      </c>
      <c r="K156" s="153"/>
      <c r="L156" s="153" t="str">
        <f>IFERROR(VLOOKUP(D156,DB!A:I,9,0),"")</f>
        <v/>
      </c>
    </row>
    <row r="157" spans="1:12" ht="15">
      <c r="A157" s="159"/>
      <c r="B157" s="159" t="str">
        <f>IFERROR(VLOOKUP(D157,DB!A:K,11,0),"")</f>
        <v/>
      </c>
      <c r="C157" s="159"/>
      <c r="D157" s="159"/>
      <c r="E157" s="159"/>
      <c r="F157" s="160"/>
      <c r="G157" s="161">
        <f ca="1">IFERROR(NOW()-F157,"")</f>
        <v>45955.397402893519</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45955.397402893519</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45955.397402893519</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45955.397402893519</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45955.397402893519</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45955.397402893519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45955.397402893519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45955.397402893519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45955.397402893519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45955.397402893519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45955.397402893519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45955.397402893519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45955.397402893519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45955.397402893519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45955.397402893519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45955.397402893519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45955.397402893519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45955.397402893519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45955.397402893519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45955.397402893519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45955.397402893519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45955.397402893519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45955.397402893519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45955.397402893519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45955.397402893519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45955.397402893519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45955.397402893519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45955.397402893519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45955.397402893519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45955.397402893519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45955.397402893519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45955.397402893519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45955.397402893519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45955.397402893519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45955.397402893519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45955.397402893519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45955.397402893519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45955.397402893519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45955.397402893519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45955.397402893519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45955.397402893519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45955.397402893519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45955.397402893519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45955.397402893519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45955.397402893519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45955.397402893519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45955.397402893519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45955.397402893519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45955.397402893519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45955.397402893519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45955.397402893519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45955.397402893519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45955.397402893519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45955.397402893519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45955.397402893519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45955.397402893519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45955.397402893519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45955.397402893519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45955.397402893519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45955.397402893519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45955.397402893519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45955.397402893519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45955.397402893519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45955.397402893519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45955.397402893519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45955.397402893519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45955.397402893519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45955.397402893519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45955.397402893519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45955.397402893519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45955.397402893519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45955.397402893519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45955.397402893519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45955.397402893519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45955.397402893519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45955.397402893519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45955.397402893519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45955.397402893519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45955.397402893519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45955.397402893519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45955.397402893519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45955.397402893519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45955.397402893519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45955.397402893519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45955.397402893519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45955.397402893519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45955.397402893519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45955.397402893519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45955.397402893519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45955.397402893519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45955.397402893519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45955.397402893519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45955.397402893519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45955.397402893519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45955.397402893519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45955.397402893519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45955.397402893519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45955.397402893519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45955.397402893519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45955.397402893519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45955.397402893519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45955.397402893519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45955.397402893519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45955.397402893519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45955.397402893519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45955.397402893519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45955.397402893519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45955.397402893519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45955.397402893519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45955.397402893519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45955.397402893519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45955.397402893519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45955.397402893519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45955.397402893519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45955.397402893519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45955.397402893519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45955.397402893519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45955.397402893519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45955.397402893519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45955.397402893519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45955.397402893519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45955.397402893519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45955.397402893519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45955.397402893519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45955.397402893519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45955.397402893519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45955.397402893519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45955.397402893519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45955.397402893519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45955.397402893519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45955.397402893519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45955.397402893519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45955.397402893519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45955.397402893519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45955.397402893519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45955.397402893519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45955.397402893519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45955.397402893519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45955.397402893519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45955.397402893519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45955.397402893519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45955.397402893519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45955.397402893519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45955.397402893519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45955.397402893519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45955.397402893519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45955.397402893519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45955.397402893519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45955.397402893519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45955.397402893519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45955.397402893519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45955.397402893519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45955.397402893519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45955.397402893519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45955.397402893519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45955.397402893519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45955.397402893519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45955.397402893519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45955.397402893519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45955.397402893519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45955.397402893519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45955.397402893519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45955.397402893519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45955.397402893519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45955.397402893519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45955.397402893519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45955.397402893519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45955.397402893519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45955.397402893519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45955.397402893519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45955.397402893519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45955.397402893519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45955.397402893519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45955.397402893519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45955.397402893519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45955.397402893519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45955.397402893519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45955.397402893519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45955.397402893519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45955.397402893519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45955.397402893519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45955.397402893519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45955.397402893519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45955.397402893519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45955.397402893519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45955.397402893519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45955.397402893519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45955.397402893519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45955.397402893519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45955.397402893519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45955.397402893519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45955.397402893519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45955.397402893519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45955.397402893519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45955.397402893519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45955.397402893519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45955.397402893519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45955.397402893519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45955.397402893519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45955.397402893519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45955.397402893519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45955.397402893519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45955.397402893519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45955.397402893519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45955.397402893519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45955.397402893519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45955.397402893519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45955.397402893519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45955.397402893519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45955.397402893519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45955.397402893519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45955.397402893519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45955.397402893519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45955.397402893519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45955.397402893519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45955.397402893519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45955.397402893519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45955.397402893519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45955.397402893519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45955.397402893519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45955.397402893519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45955.397402893519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45955.397402893519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45955.397402893519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45955.397402893519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45955.397402893519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45955.397402893519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45955.397402893519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45955.397402893519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45955.397402893519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45955.397402893519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45955.397402893519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45955.397402893519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45955.397402893519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45955.397402893519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45955.397402893519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45955.397402893519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45955.397402893519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45955.397402893519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45955.397402893519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45955.397402893519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45955.397402893519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45955.397402893519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45955.397402893519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45955.397402893519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45955.397402893519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45955.397402893519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45955.397402893519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45955.397402893519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45955.397402893519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45955.397402893519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45955.397402893519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45955.397402893519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45955.397402893519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45955.397402893519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45955.397402893519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45955.397402893519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45955.397402893519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45955.397402893519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45955.397402893519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45955.397402893519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45955.397402893519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45955.397402893519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45955.397402893519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45955.397402893519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45955.397402893519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45955.397402893519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45955.397402893519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45955.397402893519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45955.397402893519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45955.397402893519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45955.397402893519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45955.397402893519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45955.397402893519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45955.397402893519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45955.397402893519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45955.397402893519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45955.397402893519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45955.397402893519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45955.397402893519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45955.397402893519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45955.397402893519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45955.397402893519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45955.397402893519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45955.397402893519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45955.397402893519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45955.397402893519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45955.397402893519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45955.397402893519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45955.397402893519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45955.397402893519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45955.397402893519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45955.397402893519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45955.397402893519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45955.397402893519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45955.397402893519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45955.397402893519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45955.397402893519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45955.397402893519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45955.397402893519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45955.397402893519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45955.397402893519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45955.397402893519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45955.397402893519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45955.397402893519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45955.397402893519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45955.397402893519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45955.397402893519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45955.397402893519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45955.397402893519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45955.397402893519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45955.397402893519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45955.397402893519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45955.397402893519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45955.397402893519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45955.397402893519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45955.397402893519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45955.397402893519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45955.397402893519</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45955.397402893519</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45955.397402893519</v>
      </c>
      <c r="H477" s="160"/>
      <c r="I477" s="159" t="str">
        <f>IFERROR(VLOOKUP(D477,DB!A:F,6,0),"")</f>
        <v/>
      </c>
      <c r="J477" s="159" t="str">
        <f>IFERROR(VLOOKUP(D477,DB!A:G,7,0),"")</f>
        <v/>
      </c>
      <c r="K477" s="159"/>
      <c r="L477" s="159" t="str">
        <f>IFERROR(VLOOKUP(D477,DB!A:I,9,0),"")</f>
        <v/>
      </c>
    </row>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7" ht="15"/>
    <row r="588" ht="15"/>
    <row r="590" ht="15"/>
    <row r="591" ht="15"/>
    <row r="592" ht="15"/>
    <row r="593" ht="15"/>
    <row r="595" ht="15"/>
    <row r="596" ht="15"/>
    <row r="603" ht="15"/>
    <row r="604" ht="15"/>
    <row r="605" ht="15"/>
    <row r="606" ht="15"/>
    <row r="607" ht="15"/>
    <row r="608" ht="15"/>
    <row r="611" ht="15"/>
    <row r="612" ht="15"/>
    <row r="613" ht="15"/>
    <row r="614" ht="15"/>
    <row r="615" ht="15"/>
    <row r="616" ht="15"/>
    <row r="617" ht="15"/>
    <row r="618" ht="15"/>
    <row r="619" ht="15"/>
    <row r="620" ht="15"/>
    <row r="621" ht="15"/>
    <row r="622"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8" ht="15"/>
    <row r="679" ht="15"/>
    <row r="716" ht="15"/>
    <row r="717" ht="15"/>
    <row r="718" ht="15"/>
    <row r="719" ht="15"/>
    <row r="720" ht="15"/>
    <row r="721" ht="15"/>
    <row r="722" ht="15"/>
    <row r="723" ht="15"/>
    <row r="724" ht="15"/>
    <row r="725"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6" ht="15"/>
    <row r="807" ht="15"/>
    <row r="808" ht="15"/>
    <row r="810" ht="15"/>
    <row r="811"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4" ht="15"/>
    <row r="845" ht="15"/>
    <row r="1015" ht="15"/>
    <row r="1016" ht="15"/>
    <row r="1017" ht="15"/>
    <row r="1018" ht="15"/>
    <row r="1019" ht="15"/>
    <row r="1020" ht="15"/>
    <row r="1026" ht="15"/>
    <row r="1027" ht="15"/>
    <row r="1028" ht="15"/>
    <row r="1029" ht="15"/>
    <row r="1030" ht="15"/>
    <row r="1031" ht="15"/>
    <row r="1032"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3" ht="15"/>
    <row r="1084" ht="15"/>
    <row r="1090" ht="15"/>
    <row r="1091" ht="15"/>
    <row r="1093" ht="15"/>
    <row r="1094" ht="15"/>
    <row r="1095" ht="15"/>
    <row r="1096" ht="15"/>
    <row r="1097" ht="15"/>
    <row r="1098" ht="15"/>
    <row r="1099" ht="15"/>
    <row r="1101" ht="15"/>
    <row r="1102" ht="15"/>
    <row r="1103"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2" ht="15"/>
    <row r="1173" ht="15"/>
    <row r="1174" ht="15"/>
    <row r="1175" ht="15"/>
    <row r="1176" ht="15"/>
    <row r="1177" ht="15"/>
    <row r="1178" ht="15"/>
    <row r="1179" ht="15"/>
    <row r="1180" ht="15"/>
    <row r="1181" ht="15"/>
    <row r="1182" ht="15"/>
    <row r="1183" ht="15"/>
    <row r="1184" ht="15"/>
    <row r="1185" ht="15"/>
    <row r="1187" ht="15"/>
    <row r="1188" ht="15"/>
    <row r="1189" ht="15"/>
    <row r="1190" ht="15"/>
    <row r="1191" ht="15"/>
    <row r="1192" ht="15"/>
    <row r="1193" ht="15"/>
    <row r="1194" ht="15"/>
    <row r="1195" ht="15"/>
    <row r="1196" ht="15"/>
    <row r="1197" ht="15"/>
    <row r="1198" ht="15"/>
    <row r="1201" ht="15"/>
    <row r="1202" ht="15"/>
    <row r="1203" ht="15"/>
    <row r="1204" ht="15"/>
    <row r="1205" ht="15"/>
    <row r="1206" ht="15"/>
    <row r="1207" ht="15"/>
    <row r="1209" ht="15"/>
    <row r="1210" ht="15"/>
    <row r="1211" ht="15"/>
    <row r="1212" ht="15"/>
    <row r="1213" ht="15"/>
    <row r="1214" ht="15"/>
    <row r="1215" ht="15"/>
    <row r="1216" ht="15"/>
    <row r="1217" ht="15"/>
    <row r="1218" ht="15"/>
    <row r="1219" ht="15"/>
    <row r="1221" ht="15"/>
    <row r="1222" ht="15"/>
    <row r="1223" ht="15"/>
    <row r="1224" ht="15"/>
    <row r="1225" ht="15"/>
    <row r="1226" ht="15"/>
    <row r="1227" ht="15"/>
    <row r="1228" ht="15"/>
    <row r="1229" ht="15"/>
    <row r="1230" ht="15"/>
    <row r="1238" ht="15"/>
    <row r="1239" ht="15"/>
    <row r="1242" ht="15"/>
    <row r="1243" ht="15"/>
    <row r="1244" ht="15"/>
    <row r="1245" ht="15"/>
    <row r="1246" ht="15"/>
    <row r="1247" ht="15"/>
    <row r="1248" ht="15"/>
    <row r="1249" ht="15"/>
    <row r="1252" ht="15"/>
    <row r="1253" ht="15"/>
    <row r="1254" ht="15"/>
    <row r="1255" ht="15"/>
    <row r="1256" ht="15"/>
    <row r="1257" ht="15"/>
    <row r="1258" ht="15"/>
    <row r="1259" ht="15"/>
    <row r="1260" ht="15"/>
    <row r="1261" ht="15"/>
    <row r="1262" ht="15"/>
    <row r="1263" ht="15"/>
    <row r="1265" ht="15"/>
    <row r="1266" ht="15"/>
    <row r="1267" ht="15"/>
    <row r="1270" ht="15"/>
    <row r="1272" ht="15"/>
    <row r="1274" ht="15"/>
    <row r="1277" ht="15"/>
    <row r="1278" ht="15"/>
    <row r="1279" ht="15"/>
    <row r="1281" ht="15"/>
    <row r="1283" ht="15"/>
    <row r="1284" ht="15"/>
    <row r="1285" ht="15"/>
    <row r="1286" ht="15"/>
    <row r="1287" ht="15"/>
    <row r="1289" ht="15"/>
    <row r="1290" ht="15"/>
    <row r="1291" ht="15"/>
    <row r="1292" ht="15"/>
    <row r="1294" ht="15"/>
    <row r="1296" ht="15"/>
    <row r="1297" ht="15"/>
    <row r="1299" ht="15"/>
    <row r="1300" ht="15"/>
    <row r="1301" ht="15"/>
    <row r="1302" ht="15"/>
    <row r="1304" ht="15"/>
    <row r="1306" ht="15"/>
    <row r="1307" ht="15"/>
    <row r="1308" ht="15"/>
    <row r="1309" ht="15"/>
    <row r="1311" ht="15"/>
    <row r="1312" ht="15"/>
    <row r="1313" ht="15"/>
    <row r="1314" ht="15"/>
    <row r="1315" ht="15"/>
    <row r="1316" ht="15"/>
    <row r="1317" ht="15"/>
    <row r="1320" ht="15"/>
  </sheetData>
  <dataValidations count="2">
    <dataValidation allowBlank="1" showInputMessage="1" showErrorMessage="1" sqref="E1" xr:uid="{920C6338-E771-4DAE-8C89-92A9093EA4DE}"/>
    <dataValidation type="list" allowBlank="1" showInputMessage="1" showErrorMessage="1" sqref="E2:E47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39108</v>
      </c>
      <c r="B2" s="104" t="str">
        <f>IFERROR(VLOOKUP(D2,DB!A:K,11,0),"")</f>
        <v>R6</v>
      </c>
      <c r="C2" s="106">
        <v>3</v>
      </c>
      <c r="D2" s="104" t="s">
        <v>34505</v>
      </c>
      <c r="E2" s="107" t="s">
        <v>38998</v>
      </c>
      <c r="F2" s="108">
        <v>45955.327187499999</v>
      </c>
      <c r="G2" s="77">
        <f ca="1">IFERROR(NOW()-F2,"-")</f>
        <v>7.0215393519902136E-2</v>
      </c>
      <c r="H2" s="108">
        <v>45955.300671296296</v>
      </c>
      <c r="I2" s="104" t="str">
        <f>IFERROR(VLOOKUP(D2,DB!A:F,6,0),"")</f>
        <v>SCECO</v>
      </c>
      <c r="J2" s="103" t="str">
        <f>IFERROR(VLOOKUP(D2,DB!A:G,7,0),"")</f>
        <v>Dead</v>
      </c>
      <c r="K2" s="109" t="s">
        <v>39109</v>
      </c>
      <c r="L2" s="110" t="str">
        <f>IFERROR(VLOOKUP(D2,DB!A:I,9,0),"")</f>
        <v>Latis</v>
      </c>
    </row>
    <row r="3" spans="1:16383" ht="31.5" customHeight="1">
      <c r="A3" s="105"/>
      <c r="B3" s="104" t="str">
        <f>IFERROR(VLOOKUP(D3,DB!A:K,11,0),"")</f>
        <v/>
      </c>
      <c r="C3" s="106"/>
      <c r="D3" s="104"/>
      <c r="E3" s="107"/>
      <c r="F3" s="108"/>
      <c r="G3" s="77">
        <f ca="1">IFERROR(NOW()-F3,"-")</f>
        <v>45955.397402893519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45955.397402893519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45955.397402893519</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45955.397402893519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45955.397402893519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45955.397402893519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45955.397402893519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45955.397402893519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45955.397402893519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45955.397402893519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45955.397402893519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45955.397402893519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45955.397402893519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45955.397402893519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45955.397402893519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45955.397402893519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45955.397402893519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45955.397402893519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45955.397402893519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45955.397402893519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45955.397402893519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45955.397402893519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45955.397402893519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45955.397402893519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45955.397402893519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45955.397402893519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45955.397402893519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45955.397402893519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45955.397402893519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45955.397402893519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45955.397402893519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45955.397402893519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45955.397402893519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45955.397402893519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45955.397402893519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45955.397402893519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45955.397402893519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45955.397402893519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45955.397402893519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45955.397402893519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45955.397402893519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45955.397402893519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45955.397402893519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45955.397402893519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45955.397402893519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45955.397402893519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45955.397402893519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45955.397402893519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45955.397402893519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45955.397402893519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45955.397402893519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45955.397402893519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45955.397402893519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45955.397402893519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45955.397402893519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45955.397402893519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45955.397402893519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45955.397402893519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45955.397402893519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45955.397402893519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45955.397402893519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45955.397402893519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45955.397402893519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45955.397402893519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45955.397402893519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45955.397402893519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45955.397402893519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45955.397402893519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45955.397402893519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45955.397402893519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45955.397402893519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45955.397402893519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45955.397402893519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45955.397402893519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45955.397402893519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45955.397402893519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45955.397402893519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45955.397402893519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45955.397402893519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45955.397402893519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45955.397402893519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45955.397402893519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45955.397402893519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45955.397402893519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45955.397402893519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45955.397402893519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45955.397402893519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45955.397402893519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45955.397402893519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45955.397402893519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45955.397402893519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45955.397402893519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45955.397402893519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45955.397402893519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45955.397402893519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45955.397402893519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45955.397402893519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45955.397402893519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45955.397402893519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45955.397402893519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45955.397402893519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45955.397402893519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45955.397402893519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45955.397402893519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45955.397402893519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45955.397402893519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45955.397402893519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45955.397402893519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45955.397402893519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45955.397402893519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45955.397402893519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45955.397402893519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45955.397402893519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45955.397402893519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45955.397402893519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45955.397402893519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45955.397402893519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45955.397402893519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45955.397402893519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45955.397402893519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45955.397402893519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45955.397402893519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45955.397402893519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45955.397402893519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45955.397402893519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45955.397402893519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45955.397402893519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45955.397402893519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45955.397402893519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45955.397402893519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45955.397402893519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45955.397402893519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45955.397402893519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45955.397402893519</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45955.397402893519</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45955.397402893519</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45955.397402893519</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45955.397402893519</v>
      </c>
      <c r="H140" s="108"/>
      <c r="I140" s="104" t="str">
        <f>IFERROR(VLOOKUP(D140,DB!A:F,6,0),"")</f>
        <v/>
      </c>
      <c r="J140" s="103" t="str">
        <f>IFERROR(VLOOKUP(D140,DB!A:G,7,0),"")</f>
        <v/>
      </c>
      <c r="K140" s="109"/>
      <c r="L140" s="110" t="str">
        <f>IFERROR(VLOOKUP(D140,DB!A:I,9,0),"")</f>
        <v/>
      </c>
    </row>
  </sheetData>
  <dataValidations count="2">
    <dataValidation allowBlank="1" showInputMessage="1" showErrorMessage="1" sqref="E1" xr:uid="{380493DB-286A-4683-AF55-C78F04945A49}"/>
    <dataValidation type="list" allowBlank="1" showInputMessage="1" showErrorMessage="1" sqref="E2:E14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2025-10-25T06:32:25Z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